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eichtathletik\KiLa\"/>
    </mc:Choice>
  </mc:AlternateContent>
  <xr:revisionPtr revIDLastSave="0" documentId="8_{F4AF1851-068B-0945-8270-F86F1926D6AC}" xr6:coauthVersionLast="47" xr6:coauthVersionMax="47" xr10:uidLastSave="{00000000-0000-0000-0000-000000000000}"/>
  <bookViews>
    <workbookView xWindow="0" yWindow="0" windowWidth="23040" windowHeight="8940" tabRatio="659" activeTab="5" xr2:uid="{00000000-000D-0000-FFFF-FFFF00000000}"/>
  </bookViews>
  <sheets>
    <sheet name="Wettkampfdaten" sheetId="2" r:id="rId1"/>
    <sheet name="U8" sheetId="1" r:id="rId2"/>
    <sheet name="U10" sheetId="3" r:id="rId3"/>
    <sheet name="U12" sheetId="4" r:id="rId4"/>
    <sheet name="Auswertung U8" sheetId="5" r:id="rId5"/>
    <sheet name="Auswertung U10" sheetId="6" r:id="rId6"/>
    <sheet name="Auswertung U12" sheetId="7" r:id="rId7"/>
    <sheet name="Einzelwertung U12" sheetId="8" r:id="rId8"/>
    <sheet name="Hilfe" sheetId="11" state="hidden" r:id="rId9"/>
    <sheet name="Teams U8" sheetId="12" state="hidden" r:id="rId10"/>
    <sheet name="Teams U10" sheetId="13" state="hidden" r:id="rId11"/>
    <sheet name="Teams U12" sheetId="14" state="hidden" r:id="rId12"/>
    <sheet name="Dummy U8" sheetId="16" r:id="rId13"/>
    <sheet name="Dummy U10" sheetId="15" r:id="rId14"/>
    <sheet name="Tabelle1" sheetId="17" r:id="rId15"/>
  </sheets>
  <definedNames>
    <definedName name="_xlnm._FilterDatabase" localSheetId="7" hidden="1">'Einzelwertung U12'!$E$1:$F$208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4" l="1"/>
  <c r="H46" i="3"/>
  <c r="H57" i="3"/>
  <c r="H68" i="3"/>
  <c r="H46" i="1"/>
  <c r="H57" i="1"/>
  <c r="I13" i="4"/>
  <c r="I24" i="4"/>
  <c r="H24" i="1"/>
  <c r="I169" i="4"/>
  <c r="I170" i="4"/>
  <c r="I171" i="4"/>
  <c r="I172" i="4"/>
  <c r="I173" i="4"/>
  <c r="I174" i="4"/>
  <c r="I175" i="4"/>
  <c r="I176" i="4"/>
  <c r="I177" i="4"/>
  <c r="I168" i="4"/>
  <c r="I125" i="4"/>
  <c r="I126" i="4"/>
  <c r="I127" i="4"/>
  <c r="I128" i="4"/>
  <c r="I129" i="4"/>
  <c r="I130" i="4"/>
  <c r="I131" i="4"/>
  <c r="I132" i="4"/>
  <c r="I133" i="4"/>
  <c r="I124" i="4"/>
  <c r="I104" i="4"/>
  <c r="I105" i="4"/>
  <c r="I106" i="4"/>
  <c r="I107" i="4"/>
  <c r="I108" i="4"/>
  <c r="I109" i="4"/>
  <c r="I110" i="4"/>
  <c r="I111" i="4"/>
  <c r="I103" i="4"/>
  <c r="I102" i="4"/>
  <c r="I35" i="4"/>
  <c r="H13" i="3"/>
  <c r="H24" i="3"/>
  <c r="D2" i="6"/>
  <c r="F2" i="6"/>
  <c r="H2" i="6"/>
  <c r="J2" i="6"/>
  <c r="D3" i="6"/>
  <c r="F3" i="6"/>
  <c r="H3" i="6"/>
  <c r="J3" i="6"/>
  <c r="D4" i="6"/>
  <c r="F4" i="6"/>
  <c r="H4" i="6"/>
  <c r="J4" i="6"/>
  <c r="D5" i="6"/>
  <c r="F5" i="6"/>
  <c r="H5" i="6"/>
  <c r="J5" i="6"/>
  <c r="D6" i="6"/>
  <c r="F6" i="6"/>
  <c r="H6" i="6"/>
  <c r="J6" i="6"/>
  <c r="D7" i="6"/>
  <c r="F7" i="6"/>
  <c r="H7" i="6"/>
  <c r="J7" i="6"/>
  <c r="F9" i="6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2" i="6"/>
  <c r="F3" i="16"/>
  <c r="F4" i="16"/>
  <c r="F5" i="16"/>
  <c r="F6" i="16"/>
  <c r="F7" i="16"/>
  <c r="F8" i="16"/>
  <c r="F9" i="16"/>
  <c r="F10" i="16"/>
  <c r="F11" i="16"/>
  <c r="F12" i="16"/>
  <c r="F2" i="16"/>
  <c r="F1" i="16"/>
  <c r="E3" i="16"/>
  <c r="E4" i="16"/>
  <c r="E5" i="16"/>
  <c r="E6" i="16"/>
  <c r="E7" i="16"/>
  <c r="E8" i="16"/>
  <c r="E9" i="16"/>
  <c r="E10" i="16"/>
  <c r="E11" i="16"/>
  <c r="E12" i="16"/>
  <c r="E2" i="16"/>
  <c r="E1" i="16"/>
  <c r="D3" i="16"/>
  <c r="D4" i="16"/>
  <c r="D5" i="16"/>
  <c r="D6" i="16"/>
  <c r="D7" i="16"/>
  <c r="D8" i="16"/>
  <c r="D9" i="16"/>
  <c r="D10" i="16"/>
  <c r="D11" i="16"/>
  <c r="D12" i="16"/>
  <c r="D2" i="16"/>
  <c r="D1" i="16"/>
  <c r="C3" i="16"/>
  <c r="C4" i="16"/>
  <c r="C5" i="16"/>
  <c r="C6" i="16"/>
  <c r="C7" i="16"/>
  <c r="C8" i="16"/>
  <c r="C9" i="16"/>
  <c r="C10" i="16"/>
  <c r="C11" i="16"/>
  <c r="C12" i="16"/>
  <c r="C2" i="16"/>
  <c r="C1" i="16"/>
  <c r="B3" i="16"/>
  <c r="B4" i="16"/>
  <c r="B5" i="16"/>
  <c r="B6" i="16"/>
  <c r="B7" i="16"/>
  <c r="B8" i="16"/>
  <c r="B9" i="16"/>
  <c r="B10" i="16"/>
  <c r="B11" i="16"/>
  <c r="B12" i="16"/>
  <c r="B2" i="16"/>
  <c r="B1" i="16"/>
  <c r="G12" i="16"/>
  <c r="Q11" i="16"/>
  <c r="P11" i="16"/>
  <c r="O11" i="16"/>
  <c r="N11" i="16"/>
  <c r="M11" i="16"/>
  <c r="L11" i="16"/>
  <c r="K11" i="16"/>
  <c r="J11" i="16"/>
  <c r="I11" i="16"/>
  <c r="H11" i="16"/>
  <c r="G11" i="16"/>
  <c r="Q10" i="16"/>
  <c r="P10" i="16"/>
  <c r="O10" i="16"/>
  <c r="N10" i="16"/>
  <c r="M10" i="16"/>
  <c r="L10" i="16"/>
  <c r="K10" i="16"/>
  <c r="J10" i="16"/>
  <c r="I10" i="16"/>
  <c r="H10" i="16"/>
  <c r="G10" i="16"/>
  <c r="Q9" i="16"/>
  <c r="P9" i="16"/>
  <c r="O9" i="16"/>
  <c r="N9" i="16"/>
  <c r="M9" i="16"/>
  <c r="L9" i="16"/>
  <c r="K9" i="16"/>
  <c r="J9" i="16"/>
  <c r="I9" i="16"/>
  <c r="H9" i="16"/>
  <c r="G9" i="16"/>
  <c r="Q8" i="16"/>
  <c r="P8" i="16"/>
  <c r="O8" i="16"/>
  <c r="N8" i="16"/>
  <c r="M8" i="16"/>
  <c r="L8" i="16"/>
  <c r="K8" i="16"/>
  <c r="J8" i="16"/>
  <c r="I8" i="16"/>
  <c r="H8" i="16"/>
  <c r="G8" i="16"/>
  <c r="Q7" i="16"/>
  <c r="P7" i="16"/>
  <c r="O7" i="16"/>
  <c r="N7" i="16"/>
  <c r="M7" i="16"/>
  <c r="L7" i="16"/>
  <c r="K7" i="16"/>
  <c r="J7" i="16"/>
  <c r="I7" i="16"/>
  <c r="H7" i="16"/>
  <c r="G7" i="16"/>
  <c r="Q6" i="16"/>
  <c r="P6" i="16"/>
  <c r="O6" i="16"/>
  <c r="N6" i="16"/>
  <c r="M6" i="16"/>
  <c r="L6" i="16"/>
  <c r="K6" i="16"/>
  <c r="J6" i="16"/>
  <c r="I6" i="16"/>
  <c r="H6" i="16"/>
  <c r="G6" i="16"/>
  <c r="Q5" i="16"/>
  <c r="P5" i="16"/>
  <c r="O5" i="16"/>
  <c r="N5" i="16"/>
  <c r="M5" i="16"/>
  <c r="L5" i="16"/>
  <c r="K5" i="16"/>
  <c r="J5" i="16"/>
  <c r="I5" i="16"/>
  <c r="H5" i="16"/>
  <c r="G5" i="16"/>
  <c r="Q4" i="16"/>
  <c r="P4" i="16"/>
  <c r="O4" i="16"/>
  <c r="N4" i="16"/>
  <c r="M4" i="16"/>
  <c r="L4" i="16"/>
  <c r="K4" i="16"/>
  <c r="J4" i="16"/>
  <c r="I4" i="16"/>
  <c r="H4" i="16"/>
  <c r="G4" i="16"/>
  <c r="Q3" i="16"/>
  <c r="P3" i="16"/>
  <c r="O3" i="16"/>
  <c r="N3" i="16"/>
  <c r="M3" i="16"/>
  <c r="L3" i="16"/>
  <c r="K3" i="16"/>
  <c r="J3" i="16"/>
  <c r="I3" i="16"/>
  <c r="H3" i="16"/>
  <c r="G3" i="16"/>
  <c r="Q2" i="16"/>
  <c r="P2" i="16"/>
  <c r="O2" i="16"/>
  <c r="N2" i="16"/>
  <c r="M2" i="16"/>
  <c r="L2" i="16"/>
  <c r="K2" i="16"/>
  <c r="J2" i="16"/>
  <c r="I2" i="16"/>
  <c r="H2" i="16"/>
  <c r="G2" i="16"/>
  <c r="Q1" i="16"/>
  <c r="P1" i="16"/>
  <c r="O1" i="16"/>
  <c r="N1" i="16"/>
  <c r="M1" i="16"/>
  <c r="L1" i="16"/>
  <c r="K1" i="16"/>
  <c r="J1" i="16"/>
  <c r="I1" i="16"/>
  <c r="H1" i="16"/>
  <c r="G1" i="16"/>
  <c r="Q4" i="15"/>
  <c r="Q5" i="15"/>
  <c r="Q6" i="15"/>
  <c r="Q7" i="15"/>
  <c r="Q8" i="15"/>
  <c r="Q9" i="15"/>
  <c r="Q10" i="15"/>
  <c r="Q11" i="15"/>
  <c r="Q12" i="15"/>
  <c r="Q3" i="15"/>
  <c r="P4" i="15"/>
  <c r="P5" i="15"/>
  <c r="P6" i="15"/>
  <c r="P7" i="15"/>
  <c r="P8" i="15"/>
  <c r="P9" i="15"/>
  <c r="P10" i="15"/>
  <c r="P11" i="15"/>
  <c r="P12" i="15"/>
  <c r="P3" i="15"/>
  <c r="O4" i="15"/>
  <c r="O5" i="15"/>
  <c r="O6" i="15"/>
  <c r="O7" i="15"/>
  <c r="O8" i="15"/>
  <c r="O9" i="15"/>
  <c r="O10" i="15"/>
  <c r="O11" i="15"/>
  <c r="O12" i="15"/>
  <c r="O3" i="15"/>
  <c r="N4" i="15"/>
  <c r="N5" i="15"/>
  <c r="N6" i="15"/>
  <c r="N7" i="15"/>
  <c r="N8" i="15"/>
  <c r="N9" i="15"/>
  <c r="N10" i="15"/>
  <c r="N11" i="15"/>
  <c r="N12" i="15"/>
  <c r="N3" i="15"/>
  <c r="M4" i="15"/>
  <c r="M5" i="15"/>
  <c r="M6" i="15"/>
  <c r="M7" i="15"/>
  <c r="M8" i="15"/>
  <c r="M9" i="15"/>
  <c r="M10" i="15"/>
  <c r="M11" i="15"/>
  <c r="M12" i="15"/>
  <c r="M3" i="15"/>
  <c r="L4" i="15"/>
  <c r="L5" i="15"/>
  <c r="L6" i="15"/>
  <c r="L7" i="15"/>
  <c r="L8" i="15"/>
  <c r="L9" i="15"/>
  <c r="L10" i="15"/>
  <c r="L11" i="15"/>
  <c r="L12" i="15"/>
  <c r="L3" i="15"/>
  <c r="K4" i="15"/>
  <c r="K5" i="15"/>
  <c r="K6" i="15"/>
  <c r="K7" i="15"/>
  <c r="K8" i="15"/>
  <c r="K9" i="15"/>
  <c r="K10" i="15"/>
  <c r="K11" i="15"/>
  <c r="K12" i="15"/>
  <c r="K3" i="15"/>
  <c r="J4" i="15"/>
  <c r="J5" i="15"/>
  <c r="J6" i="15"/>
  <c r="J7" i="15"/>
  <c r="J8" i="15"/>
  <c r="J9" i="15"/>
  <c r="J10" i="15"/>
  <c r="J11" i="15"/>
  <c r="J12" i="15"/>
  <c r="J3" i="15"/>
  <c r="I4" i="15"/>
  <c r="I5" i="15"/>
  <c r="I6" i="15"/>
  <c r="I7" i="15"/>
  <c r="I8" i="15"/>
  <c r="I9" i="15"/>
  <c r="I10" i="15"/>
  <c r="I11" i="15"/>
  <c r="I12" i="15"/>
  <c r="I3" i="15"/>
  <c r="H4" i="15"/>
  <c r="H5" i="15"/>
  <c r="H6" i="15"/>
  <c r="H7" i="15"/>
  <c r="H8" i="15"/>
  <c r="H9" i="15"/>
  <c r="H10" i="15"/>
  <c r="H11" i="15"/>
  <c r="H12" i="15"/>
  <c r="H3" i="15"/>
  <c r="G4" i="15"/>
  <c r="G5" i="15"/>
  <c r="G6" i="15"/>
  <c r="G7" i="15"/>
  <c r="G8" i="15"/>
  <c r="G9" i="15"/>
  <c r="G10" i="15"/>
  <c r="G11" i="15"/>
  <c r="G12" i="15"/>
  <c r="G13" i="15"/>
  <c r="G3" i="15"/>
  <c r="F4" i="15"/>
  <c r="F5" i="15"/>
  <c r="F6" i="15"/>
  <c r="F7" i="15"/>
  <c r="F8" i="15"/>
  <c r="F9" i="15"/>
  <c r="F10" i="15"/>
  <c r="F11" i="15"/>
  <c r="F12" i="15"/>
  <c r="F13" i="15"/>
  <c r="F3" i="15"/>
  <c r="E4" i="15"/>
  <c r="E5" i="15"/>
  <c r="E6" i="15"/>
  <c r="E7" i="15"/>
  <c r="E8" i="15"/>
  <c r="E9" i="15"/>
  <c r="E10" i="15"/>
  <c r="E11" i="15"/>
  <c r="E12" i="15"/>
  <c r="E13" i="15"/>
  <c r="E3" i="15"/>
  <c r="D4" i="15"/>
  <c r="D5" i="15"/>
  <c r="D6" i="15"/>
  <c r="D7" i="15"/>
  <c r="D8" i="15"/>
  <c r="D9" i="15"/>
  <c r="D10" i="15"/>
  <c r="D11" i="15"/>
  <c r="D12" i="15"/>
  <c r="D13" i="15"/>
  <c r="D3" i="15"/>
  <c r="C4" i="15"/>
  <c r="C5" i="15"/>
  <c r="C6" i="15"/>
  <c r="C7" i="15"/>
  <c r="C8" i="15"/>
  <c r="C9" i="15"/>
  <c r="C10" i="15"/>
  <c r="C11" i="15"/>
  <c r="C12" i="15"/>
  <c r="C13" i="15"/>
  <c r="C3" i="15"/>
  <c r="B4" i="15"/>
  <c r="B5" i="15"/>
  <c r="B6" i="15"/>
  <c r="B7" i="15"/>
  <c r="B8" i="15"/>
  <c r="B9" i="15"/>
  <c r="B10" i="15"/>
  <c r="B11" i="15"/>
  <c r="B12" i="15"/>
  <c r="B13" i="15"/>
  <c r="B3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B2" i="15"/>
  <c r="C2" i="15"/>
  <c r="D2" i="15"/>
  <c r="D2" i="5"/>
  <c r="H125" i="3"/>
  <c r="H126" i="3"/>
  <c r="H127" i="3"/>
  <c r="H128" i="3"/>
  <c r="H129" i="3"/>
  <c r="H130" i="3"/>
  <c r="H131" i="3"/>
  <c r="H132" i="3"/>
  <c r="H133" i="3"/>
  <c r="H124" i="3"/>
  <c r="H103" i="3"/>
  <c r="H104" i="3"/>
  <c r="H105" i="3"/>
  <c r="H106" i="3"/>
  <c r="H107" i="3"/>
  <c r="H108" i="3"/>
  <c r="H109" i="3"/>
  <c r="H110" i="3"/>
  <c r="H111" i="3"/>
  <c r="H102" i="3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F2" i="5"/>
  <c r="H3" i="8"/>
  <c r="I1" i="7"/>
  <c r="Q168" i="4"/>
  <c r="Q169" i="4"/>
  <c r="Q170" i="4"/>
  <c r="Q171" i="4"/>
  <c r="Q172" i="4"/>
  <c r="Q173" i="4"/>
  <c r="Q174" i="4"/>
  <c r="Q175" i="4"/>
  <c r="Q176" i="4"/>
  <c r="Q177" i="4"/>
  <c r="Q167" i="4"/>
  <c r="Q157" i="4"/>
  <c r="Q158" i="4"/>
  <c r="Q159" i="4"/>
  <c r="Q160" i="4"/>
  <c r="Q161" i="4"/>
  <c r="Q162" i="4"/>
  <c r="Q163" i="4"/>
  <c r="Q164" i="4"/>
  <c r="Q165" i="4"/>
  <c r="Q166" i="4"/>
  <c r="Q156" i="4"/>
  <c r="Q146" i="4"/>
  <c r="Q147" i="4"/>
  <c r="Q148" i="4"/>
  <c r="Q149" i="4"/>
  <c r="Q150" i="4"/>
  <c r="Q151" i="4"/>
  <c r="Q152" i="4"/>
  <c r="Q153" i="4"/>
  <c r="Q154" i="4"/>
  <c r="Q155" i="4"/>
  <c r="Q145" i="4"/>
  <c r="Q135" i="4"/>
  <c r="Q136" i="4"/>
  <c r="Q137" i="4"/>
  <c r="Q138" i="4"/>
  <c r="Q139" i="4"/>
  <c r="Q140" i="4"/>
  <c r="Q141" i="4"/>
  <c r="Q142" i="4"/>
  <c r="Q143" i="4"/>
  <c r="Q144" i="4"/>
  <c r="Q134" i="4"/>
  <c r="Q124" i="4"/>
  <c r="Q125" i="4"/>
  <c r="Q126" i="4"/>
  <c r="Q127" i="4"/>
  <c r="Q128" i="4"/>
  <c r="Q129" i="4"/>
  <c r="Q130" i="4"/>
  <c r="Q131" i="4"/>
  <c r="Q132" i="4"/>
  <c r="Q133" i="4"/>
  <c r="Q123" i="4"/>
  <c r="Q113" i="4"/>
  <c r="Q114" i="4"/>
  <c r="Q115" i="4"/>
  <c r="Q116" i="4"/>
  <c r="Q117" i="4"/>
  <c r="Q118" i="4"/>
  <c r="Q119" i="4"/>
  <c r="Q120" i="4"/>
  <c r="Q121" i="4"/>
  <c r="Q122" i="4"/>
  <c r="Q112" i="4"/>
  <c r="Q102" i="4"/>
  <c r="Q103" i="4"/>
  <c r="Q104" i="4"/>
  <c r="Q105" i="4"/>
  <c r="Q106" i="4"/>
  <c r="Q107" i="4"/>
  <c r="Q108" i="4"/>
  <c r="Q109" i="4"/>
  <c r="Q110" i="4"/>
  <c r="Q111" i="4"/>
  <c r="Q101" i="4"/>
  <c r="Q91" i="4"/>
  <c r="Q92" i="4"/>
  <c r="Q93" i="4"/>
  <c r="Q94" i="4"/>
  <c r="Q95" i="4"/>
  <c r="Q96" i="4"/>
  <c r="Q97" i="4"/>
  <c r="Q98" i="4"/>
  <c r="Q99" i="4"/>
  <c r="Q100" i="4"/>
  <c r="Q90" i="4"/>
  <c r="Q89" i="4"/>
  <c r="Q80" i="4"/>
  <c r="Q81" i="4"/>
  <c r="Q82" i="4"/>
  <c r="Q83" i="4"/>
  <c r="Q84" i="4"/>
  <c r="Q85" i="4"/>
  <c r="Q86" i="4"/>
  <c r="Q87" i="4"/>
  <c r="Q88" i="4"/>
  <c r="Q79" i="4"/>
  <c r="Q69" i="4"/>
  <c r="Q70" i="4"/>
  <c r="Q71" i="4"/>
  <c r="Q72" i="4"/>
  <c r="Q73" i="4"/>
  <c r="Q74" i="4"/>
  <c r="Q75" i="4"/>
  <c r="Q76" i="4"/>
  <c r="Q77" i="4"/>
  <c r="Q78" i="4"/>
  <c r="Q68" i="4"/>
  <c r="Q58" i="4"/>
  <c r="Q59" i="4"/>
  <c r="Q60" i="4"/>
  <c r="Q61" i="4"/>
  <c r="Q62" i="4"/>
  <c r="Q63" i="4"/>
  <c r="Q64" i="4"/>
  <c r="Q65" i="4"/>
  <c r="Q66" i="4"/>
  <c r="Q67" i="4"/>
  <c r="Q57" i="4"/>
  <c r="Q47" i="4"/>
  <c r="Q48" i="4"/>
  <c r="Q49" i="4"/>
  <c r="Q50" i="4"/>
  <c r="Q51" i="4"/>
  <c r="Q52" i="4"/>
  <c r="Q53" i="4"/>
  <c r="Q54" i="4"/>
  <c r="Q55" i="4"/>
  <c r="Q56" i="4"/>
  <c r="Q46" i="4"/>
  <c r="Q36" i="4"/>
  <c r="Q37" i="4"/>
  <c r="Q38" i="4"/>
  <c r="Q39" i="4"/>
  <c r="Q40" i="4"/>
  <c r="Q41" i="4"/>
  <c r="Q42" i="4"/>
  <c r="Q43" i="4"/>
  <c r="Q44" i="4"/>
  <c r="Q45" i="4"/>
  <c r="Q35" i="4"/>
  <c r="Q25" i="4"/>
  <c r="Q26" i="4"/>
  <c r="Q27" i="4"/>
  <c r="Q28" i="4"/>
  <c r="Q29" i="4"/>
  <c r="Q30" i="4"/>
  <c r="Q31" i="4"/>
  <c r="Q32" i="4"/>
  <c r="Q33" i="4"/>
  <c r="Q34" i="4"/>
  <c r="Q24" i="4"/>
  <c r="Q14" i="4"/>
  <c r="Q15" i="4"/>
  <c r="Q16" i="4"/>
  <c r="Q17" i="4"/>
  <c r="Q18" i="4"/>
  <c r="Q19" i="4"/>
  <c r="Q20" i="4"/>
  <c r="Q21" i="4"/>
  <c r="Q22" i="4"/>
  <c r="Q23" i="4"/>
  <c r="Q13" i="4"/>
  <c r="Q4" i="4"/>
  <c r="Q5" i="4"/>
  <c r="Q6" i="4"/>
  <c r="Q7" i="4"/>
  <c r="Q8" i="4"/>
  <c r="Q9" i="4"/>
  <c r="Q10" i="4"/>
  <c r="Q11" i="4"/>
  <c r="Q12" i="4"/>
  <c r="Q3" i="4"/>
  <c r="Q2" i="4"/>
  <c r="P5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4" i="3"/>
  <c r="P3" i="3"/>
  <c r="P2" i="3"/>
  <c r="P168" i="1"/>
  <c r="P169" i="1"/>
  <c r="P170" i="1"/>
  <c r="P171" i="1"/>
  <c r="P172" i="1"/>
  <c r="P173" i="1"/>
  <c r="P174" i="1"/>
  <c r="P175" i="1"/>
  <c r="P176" i="1"/>
  <c r="P177" i="1"/>
  <c r="P167" i="1"/>
  <c r="P157" i="1"/>
  <c r="P158" i="1"/>
  <c r="P159" i="1"/>
  <c r="P160" i="1"/>
  <c r="P161" i="1"/>
  <c r="P162" i="1"/>
  <c r="P163" i="1"/>
  <c r="P164" i="1"/>
  <c r="P165" i="1"/>
  <c r="P166" i="1"/>
  <c r="P156" i="1"/>
  <c r="P146" i="1"/>
  <c r="P147" i="1"/>
  <c r="P148" i="1"/>
  <c r="P149" i="1"/>
  <c r="P150" i="1"/>
  <c r="P151" i="1"/>
  <c r="P152" i="1"/>
  <c r="P153" i="1"/>
  <c r="P154" i="1"/>
  <c r="P155" i="1"/>
  <c r="P145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23" i="1"/>
  <c r="P113" i="1"/>
  <c r="P114" i="1"/>
  <c r="P115" i="1"/>
  <c r="P116" i="1"/>
  <c r="P117" i="1"/>
  <c r="P118" i="1"/>
  <c r="P119" i="1"/>
  <c r="P120" i="1"/>
  <c r="P121" i="1"/>
  <c r="P122" i="1"/>
  <c r="P112" i="1"/>
  <c r="P102" i="1"/>
  <c r="P103" i="1"/>
  <c r="P104" i="1"/>
  <c r="P105" i="1"/>
  <c r="P106" i="1"/>
  <c r="P107" i="1"/>
  <c r="P108" i="1"/>
  <c r="P109" i="1"/>
  <c r="P110" i="1"/>
  <c r="P111" i="1"/>
  <c r="P101" i="1"/>
  <c r="P91" i="1"/>
  <c r="P92" i="1"/>
  <c r="P93" i="1"/>
  <c r="P94" i="1"/>
  <c r="P95" i="1"/>
  <c r="P96" i="1"/>
  <c r="P97" i="1"/>
  <c r="P98" i="1"/>
  <c r="P99" i="1"/>
  <c r="P100" i="1"/>
  <c r="P90" i="1"/>
  <c r="P80" i="1"/>
  <c r="P81" i="1"/>
  <c r="P82" i="1"/>
  <c r="P83" i="1"/>
  <c r="P84" i="1"/>
  <c r="P85" i="1"/>
  <c r="P86" i="1"/>
  <c r="P87" i="1"/>
  <c r="P88" i="1"/>
  <c r="P89" i="1"/>
  <c r="P79" i="1"/>
  <c r="P69" i="1"/>
  <c r="P70" i="1"/>
  <c r="P71" i="1"/>
  <c r="P72" i="1"/>
  <c r="P73" i="1"/>
  <c r="P74" i="1"/>
  <c r="P75" i="1"/>
  <c r="P76" i="1"/>
  <c r="P77" i="1"/>
  <c r="P78" i="1"/>
  <c r="P68" i="1"/>
  <c r="P58" i="1"/>
  <c r="P59" i="1"/>
  <c r="P60" i="1"/>
  <c r="P61" i="1"/>
  <c r="P62" i="1"/>
  <c r="P63" i="1"/>
  <c r="P64" i="1"/>
  <c r="P65" i="1"/>
  <c r="P66" i="1"/>
  <c r="P67" i="1"/>
  <c r="P57" i="1"/>
  <c r="P47" i="1"/>
  <c r="P48" i="1"/>
  <c r="P49" i="1"/>
  <c r="P50" i="1"/>
  <c r="P51" i="1"/>
  <c r="P52" i="1"/>
  <c r="P53" i="1"/>
  <c r="P54" i="1"/>
  <c r="P55" i="1"/>
  <c r="P56" i="1"/>
  <c r="P46" i="1"/>
  <c r="P36" i="1"/>
  <c r="P37" i="1"/>
  <c r="P38" i="1"/>
  <c r="P39" i="1"/>
  <c r="P40" i="1"/>
  <c r="P41" i="1"/>
  <c r="P42" i="1"/>
  <c r="P43" i="1"/>
  <c r="P44" i="1"/>
  <c r="P45" i="1"/>
  <c r="P35" i="1"/>
  <c r="P25" i="1"/>
  <c r="P26" i="1"/>
  <c r="P27" i="1"/>
  <c r="P28" i="1"/>
  <c r="P29" i="1"/>
  <c r="P30" i="1"/>
  <c r="P31" i="1"/>
  <c r="P32" i="1"/>
  <c r="P33" i="1"/>
  <c r="P34" i="1"/>
  <c r="P24" i="1"/>
  <c r="P14" i="1"/>
  <c r="P15" i="1"/>
  <c r="P16" i="1"/>
  <c r="P17" i="1"/>
  <c r="P18" i="1"/>
  <c r="P19" i="1"/>
  <c r="P20" i="1"/>
  <c r="P21" i="1"/>
  <c r="P22" i="1"/>
  <c r="P23" i="1"/>
  <c r="P13" i="1"/>
  <c r="P4" i="1"/>
  <c r="P5" i="1"/>
  <c r="P6" i="1"/>
  <c r="P7" i="1"/>
  <c r="P8" i="1"/>
  <c r="P9" i="1"/>
  <c r="P10" i="1"/>
  <c r="P11" i="1"/>
  <c r="P12" i="1"/>
  <c r="P3" i="1"/>
  <c r="P2" i="1"/>
  <c r="B17" i="14"/>
  <c r="B16" i="14"/>
  <c r="B15" i="14"/>
  <c r="B14" i="14"/>
  <c r="B13" i="14"/>
  <c r="B11" i="14"/>
  <c r="B10" i="14"/>
  <c r="B9" i="14"/>
  <c r="B8" i="14"/>
  <c r="B7" i="14"/>
  <c r="B6" i="14"/>
  <c r="B5" i="14"/>
  <c r="B4" i="14"/>
  <c r="B3" i="14"/>
  <c r="B2" i="14"/>
  <c r="C3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2" i="14"/>
  <c r="A4" i="14"/>
  <c r="A3" i="14"/>
  <c r="E17" i="14"/>
  <c r="D17" i="14"/>
  <c r="C17" i="14"/>
  <c r="E16" i="14"/>
  <c r="D16" i="14"/>
  <c r="C16" i="14"/>
  <c r="E15" i="14"/>
  <c r="D15" i="14"/>
  <c r="C15" i="14"/>
  <c r="E14" i="14"/>
  <c r="D14" i="14"/>
  <c r="C14" i="14"/>
  <c r="E13" i="14"/>
  <c r="D13" i="14"/>
  <c r="C13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E7" i="14"/>
  <c r="D7" i="14"/>
  <c r="C7" i="14"/>
  <c r="E6" i="14"/>
  <c r="D6" i="14"/>
  <c r="C6" i="14"/>
  <c r="E5" i="14"/>
  <c r="D5" i="14"/>
  <c r="C5" i="14"/>
  <c r="E4" i="14"/>
  <c r="D4" i="14"/>
  <c r="C4" i="14"/>
  <c r="E3" i="14"/>
  <c r="D3" i="14"/>
  <c r="E2" i="14"/>
  <c r="D2" i="14"/>
  <c r="C2" i="14"/>
  <c r="E17" i="12"/>
  <c r="D17" i="12"/>
  <c r="C17" i="12"/>
  <c r="E16" i="12"/>
  <c r="D16" i="12"/>
  <c r="C16" i="12"/>
  <c r="E15" i="12"/>
  <c r="D15" i="12"/>
  <c r="C15" i="12"/>
  <c r="E14" i="12"/>
  <c r="D14" i="12"/>
  <c r="C14" i="12"/>
  <c r="E13" i="12"/>
  <c r="D13" i="12"/>
  <c r="C13" i="12"/>
  <c r="E12" i="12"/>
  <c r="D12" i="12"/>
  <c r="C12" i="12"/>
  <c r="E11" i="12"/>
  <c r="D11" i="12"/>
  <c r="C11" i="12"/>
  <c r="E10" i="12"/>
  <c r="D10" i="12"/>
  <c r="C10" i="12"/>
  <c r="E9" i="12"/>
  <c r="D9" i="12"/>
  <c r="C9" i="12"/>
  <c r="E8" i="12"/>
  <c r="D8" i="12"/>
  <c r="C8" i="12"/>
  <c r="E7" i="12"/>
  <c r="D7" i="12"/>
  <c r="C7" i="12"/>
  <c r="E6" i="12"/>
  <c r="D6" i="12"/>
  <c r="C6" i="12"/>
  <c r="E5" i="12"/>
  <c r="D5" i="12"/>
  <c r="C5" i="12"/>
  <c r="E4" i="12"/>
  <c r="D4" i="12"/>
  <c r="C4" i="12"/>
  <c r="E3" i="12"/>
  <c r="D3" i="12"/>
  <c r="C3" i="12"/>
  <c r="E2" i="12"/>
  <c r="D2" i="12"/>
  <c r="C2" i="12"/>
  <c r="C3" i="13"/>
  <c r="D3" i="13"/>
  <c r="E3" i="13"/>
  <c r="C4" i="13"/>
  <c r="D4" i="13"/>
  <c r="E4" i="13"/>
  <c r="C5" i="13"/>
  <c r="D5" i="13"/>
  <c r="E5" i="13"/>
  <c r="C6" i="13"/>
  <c r="D6" i="13"/>
  <c r="E6" i="13"/>
  <c r="C7" i="13"/>
  <c r="D7" i="13"/>
  <c r="E7" i="13"/>
  <c r="C8" i="13"/>
  <c r="D8" i="13"/>
  <c r="E8" i="13"/>
  <c r="C9" i="13"/>
  <c r="D9" i="13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C14" i="13"/>
  <c r="D14" i="13"/>
  <c r="E14" i="13"/>
  <c r="C15" i="13"/>
  <c r="D15" i="13"/>
  <c r="E15" i="13"/>
  <c r="C16" i="13"/>
  <c r="D16" i="13"/>
  <c r="E16" i="13"/>
  <c r="C17" i="13"/>
  <c r="D17" i="13"/>
  <c r="E17" i="13"/>
  <c r="E2" i="13"/>
  <c r="D2" i="13"/>
  <c r="C2" i="13"/>
  <c r="B4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3" i="13"/>
  <c r="B2" i="13"/>
  <c r="A17" i="13"/>
  <c r="A16" i="13"/>
  <c r="A15" i="13"/>
  <c r="A14" i="13"/>
  <c r="A13" i="13"/>
  <c r="A12" i="13"/>
  <c r="A11" i="13"/>
  <c r="A10" i="13"/>
  <c r="A9" i="13"/>
  <c r="A8" i="13"/>
  <c r="A7" i="13"/>
  <c r="A6" i="13"/>
  <c r="A5" i="13"/>
  <c r="A4" i="13"/>
  <c r="A3" i="13"/>
  <c r="A2" i="13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A17" i="12"/>
  <c r="A16" i="12"/>
  <c r="A15" i="12"/>
  <c r="A14" i="12"/>
  <c r="A13" i="12"/>
  <c r="A12" i="12"/>
  <c r="A11" i="12"/>
  <c r="A10" i="12"/>
  <c r="A9" i="12"/>
  <c r="A8" i="12"/>
  <c r="A7" i="12"/>
  <c r="A6" i="12"/>
  <c r="A5" i="12"/>
  <c r="A4" i="12"/>
  <c r="D3" i="8"/>
  <c r="D4" i="8"/>
  <c r="D5" i="8"/>
  <c r="D6" i="8"/>
  <c r="J145" i="3"/>
  <c r="K145" i="3"/>
  <c r="L145" i="3"/>
  <c r="G146" i="3"/>
  <c r="H146" i="3"/>
  <c r="J146" i="3"/>
  <c r="K146" i="3"/>
  <c r="L146" i="3"/>
  <c r="G147" i="3"/>
  <c r="H147" i="3"/>
  <c r="J147" i="3"/>
  <c r="K147" i="3"/>
  <c r="L147" i="3"/>
  <c r="G148" i="3"/>
  <c r="H148" i="3"/>
  <c r="J148" i="3"/>
  <c r="K148" i="3"/>
  <c r="L148" i="3"/>
  <c r="G149" i="3"/>
  <c r="H149" i="3"/>
  <c r="J149" i="3"/>
  <c r="K149" i="3"/>
  <c r="L149" i="3"/>
  <c r="G150" i="3"/>
  <c r="H150" i="3"/>
  <c r="J150" i="3"/>
  <c r="K150" i="3"/>
  <c r="L150" i="3"/>
  <c r="G151" i="3"/>
  <c r="H151" i="3"/>
  <c r="J151" i="3"/>
  <c r="K151" i="3"/>
  <c r="L151" i="3"/>
  <c r="G152" i="3"/>
  <c r="H152" i="3"/>
  <c r="J152" i="3"/>
  <c r="K152" i="3"/>
  <c r="L152" i="3"/>
  <c r="G153" i="3"/>
  <c r="H153" i="3"/>
  <c r="J153" i="3"/>
  <c r="K153" i="3"/>
  <c r="L153" i="3"/>
  <c r="G154" i="3"/>
  <c r="H154" i="3"/>
  <c r="J154" i="3"/>
  <c r="K154" i="3"/>
  <c r="L154" i="3"/>
  <c r="G155" i="3"/>
  <c r="H155" i="3"/>
  <c r="J155" i="3"/>
  <c r="K155" i="3"/>
  <c r="L155" i="3"/>
  <c r="J2" i="3"/>
  <c r="K2" i="3"/>
  <c r="L2" i="3"/>
  <c r="G3" i="3"/>
  <c r="H3" i="3"/>
  <c r="J3" i="3"/>
  <c r="K3" i="3"/>
  <c r="L3" i="3"/>
  <c r="G4" i="3"/>
  <c r="H4" i="3"/>
  <c r="J4" i="3"/>
  <c r="K4" i="3"/>
  <c r="L4" i="3"/>
  <c r="G5" i="3"/>
  <c r="H5" i="3"/>
  <c r="J5" i="3"/>
  <c r="K5" i="3"/>
  <c r="L5" i="3"/>
  <c r="G6" i="3"/>
  <c r="H6" i="3"/>
  <c r="J6" i="3"/>
  <c r="K6" i="3"/>
  <c r="L6" i="3"/>
  <c r="G7" i="3"/>
  <c r="H7" i="3"/>
  <c r="J7" i="3"/>
  <c r="K7" i="3"/>
  <c r="L7" i="3"/>
  <c r="G8" i="3"/>
  <c r="H8" i="3"/>
  <c r="J8" i="3"/>
  <c r="K8" i="3"/>
  <c r="L8" i="3"/>
  <c r="G9" i="3"/>
  <c r="H9" i="3"/>
  <c r="J9" i="3"/>
  <c r="K9" i="3"/>
  <c r="L9" i="3"/>
  <c r="G10" i="3"/>
  <c r="H10" i="3"/>
  <c r="J10" i="3"/>
  <c r="K10" i="3"/>
  <c r="L10" i="3"/>
  <c r="G11" i="3"/>
  <c r="H11" i="3"/>
  <c r="J11" i="3"/>
  <c r="K11" i="3"/>
  <c r="L11" i="3"/>
  <c r="G12" i="3"/>
  <c r="H12" i="3"/>
  <c r="J12" i="3"/>
  <c r="K12" i="3"/>
  <c r="L12" i="3"/>
  <c r="A46" i="8"/>
  <c r="B46" i="8"/>
  <c r="C46" i="8"/>
  <c r="D46" i="8"/>
  <c r="E46" i="8"/>
  <c r="F46" i="8"/>
  <c r="A47" i="8"/>
  <c r="B47" i="8"/>
  <c r="C47" i="8"/>
  <c r="D47" i="8"/>
  <c r="E47" i="8"/>
  <c r="F47" i="8"/>
  <c r="A48" i="8"/>
  <c r="B48" i="8"/>
  <c r="C48" i="8"/>
  <c r="D48" i="8"/>
  <c r="E48" i="8"/>
  <c r="F48" i="8"/>
  <c r="A49" i="8"/>
  <c r="B49" i="8"/>
  <c r="C49" i="8"/>
  <c r="D49" i="8"/>
  <c r="E49" i="8"/>
  <c r="F49" i="8"/>
  <c r="A50" i="8"/>
  <c r="B50" i="8"/>
  <c r="C50" i="8"/>
  <c r="D50" i="8"/>
  <c r="E50" i="8"/>
  <c r="F50" i="8"/>
  <c r="A51" i="8"/>
  <c r="B51" i="8"/>
  <c r="C51" i="8"/>
  <c r="D51" i="8"/>
  <c r="E51" i="8"/>
  <c r="F51" i="8"/>
  <c r="A52" i="8"/>
  <c r="B52" i="8"/>
  <c r="C52" i="8"/>
  <c r="D52" i="8"/>
  <c r="E52" i="8"/>
  <c r="F52" i="8"/>
  <c r="A53" i="8"/>
  <c r="B53" i="8"/>
  <c r="C53" i="8"/>
  <c r="D53" i="8"/>
  <c r="E53" i="8"/>
  <c r="F53" i="8"/>
  <c r="A54" i="8"/>
  <c r="B54" i="8"/>
  <c r="C54" i="8"/>
  <c r="D54" i="8"/>
  <c r="E54" i="8"/>
  <c r="F54" i="8"/>
  <c r="A55" i="8"/>
  <c r="B55" i="8"/>
  <c r="C55" i="8"/>
  <c r="D55" i="8"/>
  <c r="E55" i="8"/>
  <c r="F55" i="8"/>
  <c r="A56" i="8"/>
  <c r="B56" i="8"/>
  <c r="C56" i="8"/>
  <c r="D56" i="8"/>
  <c r="E56" i="8"/>
  <c r="F56" i="8"/>
  <c r="A57" i="8"/>
  <c r="B57" i="8"/>
  <c r="C57" i="8"/>
  <c r="D57" i="8"/>
  <c r="E57" i="8"/>
  <c r="F57" i="8"/>
  <c r="A58" i="8"/>
  <c r="B58" i="8"/>
  <c r="C58" i="8"/>
  <c r="D58" i="8"/>
  <c r="E58" i="8"/>
  <c r="F58" i="8"/>
  <c r="A59" i="8"/>
  <c r="B59" i="8"/>
  <c r="C59" i="8"/>
  <c r="D59" i="8"/>
  <c r="E59" i="8"/>
  <c r="F59" i="8"/>
  <c r="A60" i="8"/>
  <c r="B60" i="8"/>
  <c r="C60" i="8"/>
  <c r="D60" i="8"/>
  <c r="E60" i="8"/>
  <c r="F60" i="8"/>
  <c r="A61" i="8"/>
  <c r="B61" i="8"/>
  <c r="C61" i="8"/>
  <c r="D61" i="8"/>
  <c r="E61" i="8"/>
  <c r="F61" i="8"/>
  <c r="A62" i="8"/>
  <c r="B62" i="8"/>
  <c r="C62" i="8"/>
  <c r="D62" i="8"/>
  <c r="E62" i="8"/>
  <c r="F62" i="8"/>
  <c r="A63" i="8"/>
  <c r="B63" i="8"/>
  <c r="C63" i="8"/>
  <c r="D63" i="8"/>
  <c r="E63" i="8"/>
  <c r="F63" i="8"/>
  <c r="A64" i="8"/>
  <c r="B64" i="8"/>
  <c r="C64" i="8"/>
  <c r="D64" i="8"/>
  <c r="E64" i="8"/>
  <c r="F64" i="8"/>
  <c r="A65" i="8"/>
  <c r="B65" i="8"/>
  <c r="C65" i="8"/>
  <c r="D65" i="8"/>
  <c r="E65" i="8"/>
  <c r="F65" i="8"/>
  <c r="A66" i="8"/>
  <c r="B66" i="8"/>
  <c r="C66" i="8"/>
  <c r="D66" i="8"/>
  <c r="E66" i="8"/>
  <c r="F66" i="8"/>
  <c r="A67" i="8"/>
  <c r="B67" i="8"/>
  <c r="C67" i="8"/>
  <c r="D67" i="8"/>
  <c r="E67" i="8"/>
  <c r="F67" i="8"/>
  <c r="A68" i="8"/>
  <c r="B68" i="8"/>
  <c r="C68" i="8"/>
  <c r="D68" i="8"/>
  <c r="E68" i="8"/>
  <c r="F68" i="8"/>
  <c r="A69" i="8"/>
  <c r="B69" i="8"/>
  <c r="C69" i="8"/>
  <c r="D69" i="8"/>
  <c r="E69" i="8"/>
  <c r="F69" i="8"/>
  <c r="A70" i="8"/>
  <c r="B70" i="8"/>
  <c r="C70" i="8"/>
  <c r="D70" i="8"/>
  <c r="E70" i="8"/>
  <c r="F70" i="8"/>
  <c r="A71" i="8"/>
  <c r="B71" i="8"/>
  <c r="C71" i="8"/>
  <c r="D71" i="8"/>
  <c r="E71" i="8"/>
  <c r="F71" i="8"/>
  <c r="A72" i="8"/>
  <c r="B72" i="8"/>
  <c r="C72" i="8"/>
  <c r="D72" i="8"/>
  <c r="E72" i="8"/>
  <c r="F72" i="8"/>
  <c r="A73" i="8"/>
  <c r="B73" i="8"/>
  <c r="C73" i="8"/>
  <c r="D73" i="8"/>
  <c r="E73" i="8"/>
  <c r="F73" i="8"/>
  <c r="A74" i="8"/>
  <c r="B74" i="8"/>
  <c r="C74" i="8"/>
  <c r="D74" i="8"/>
  <c r="E74" i="8"/>
  <c r="F74" i="8"/>
  <c r="A75" i="8"/>
  <c r="B75" i="8"/>
  <c r="C75" i="8"/>
  <c r="D75" i="8"/>
  <c r="E75" i="8"/>
  <c r="F75" i="8"/>
  <c r="A76" i="8"/>
  <c r="B76" i="8"/>
  <c r="C76" i="8"/>
  <c r="D76" i="8"/>
  <c r="E76" i="8"/>
  <c r="F76" i="8"/>
  <c r="A77" i="8"/>
  <c r="B77" i="8"/>
  <c r="C77" i="8"/>
  <c r="D77" i="8"/>
  <c r="E77" i="8"/>
  <c r="F77" i="8"/>
  <c r="A78" i="8"/>
  <c r="B78" i="8"/>
  <c r="C78" i="8"/>
  <c r="D78" i="8"/>
  <c r="E78" i="8"/>
  <c r="F78" i="8"/>
  <c r="A79" i="8"/>
  <c r="B79" i="8"/>
  <c r="C79" i="8"/>
  <c r="D79" i="8"/>
  <c r="E79" i="8"/>
  <c r="F79" i="8"/>
  <c r="A80" i="8"/>
  <c r="B80" i="8"/>
  <c r="C80" i="8"/>
  <c r="D80" i="8"/>
  <c r="E80" i="8"/>
  <c r="F80" i="8"/>
  <c r="A81" i="8"/>
  <c r="B81" i="8"/>
  <c r="C81" i="8"/>
  <c r="D81" i="8"/>
  <c r="E81" i="8"/>
  <c r="F81" i="8"/>
  <c r="A82" i="8"/>
  <c r="B82" i="8"/>
  <c r="C82" i="8"/>
  <c r="D82" i="8"/>
  <c r="E82" i="8"/>
  <c r="F82" i="8"/>
  <c r="A83" i="8"/>
  <c r="B83" i="8"/>
  <c r="C83" i="8"/>
  <c r="D83" i="8"/>
  <c r="E83" i="8"/>
  <c r="F83" i="8"/>
  <c r="A84" i="8"/>
  <c r="B84" i="8"/>
  <c r="C84" i="8"/>
  <c r="D84" i="8"/>
  <c r="E84" i="8"/>
  <c r="F84" i="8"/>
  <c r="A85" i="8"/>
  <c r="B85" i="8"/>
  <c r="C85" i="8"/>
  <c r="D85" i="8"/>
  <c r="E85" i="8"/>
  <c r="F85" i="8"/>
  <c r="A86" i="8"/>
  <c r="B86" i="8"/>
  <c r="C86" i="8"/>
  <c r="D86" i="8"/>
  <c r="E86" i="8"/>
  <c r="F86" i="8"/>
  <c r="A87" i="8"/>
  <c r="B87" i="8"/>
  <c r="C87" i="8"/>
  <c r="D87" i="8"/>
  <c r="E87" i="8"/>
  <c r="F87" i="8"/>
  <c r="A88" i="8"/>
  <c r="B88" i="8"/>
  <c r="C88" i="8"/>
  <c r="D88" i="8"/>
  <c r="E88" i="8"/>
  <c r="F88" i="8"/>
  <c r="A89" i="8"/>
  <c r="B89" i="8"/>
  <c r="C89" i="8"/>
  <c r="D89" i="8"/>
  <c r="E89" i="8"/>
  <c r="F89" i="8"/>
  <c r="A90" i="8"/>
  <c r="B90" i="8"/>
  <c r="C90" i="8"/>
  <c r="D90" i="8"/>
  <c r="E90" i="8"/>
  <c r="F90" i="8"/>
  <c r="A91" i="8"/>
  <c r="B91" i="8"/>
  <c r="C91" i="8"/>
  <c r="D91" i="8"/>
  <c r="E91" i="8"/>
  <c r="F91" i="8"/>
  <c r="A92" i="8"/>
  <c r="B92" i="8"/>
  <c r="C92" i="8"/>
  <c r="D92" i="8"/>
  <c r="E92" i="8"/>
  <c r="F92" i="8"/>
  <c r="A93" i="8"/>
  <c r="B93" i="8"/>
  <c r="C93" i="8"/>
  <c r="D93" i="8"/>
  <c r="E93" i="8"/>
  <c r="F93" i="8"/>
  <c r="A94" i="8"/>
  <c r="B94" i="8"/>
  <c r="C94" i="8"/>
  <c r="D94" i="8"/>
  <c r="E94" i="8"/>
  <c r="F94" i="8"/>
  <c r="A95" i="8"/>
  <c r="B95" i="8"/>
  <c r="C95" i="8"/>
  <c r="D95" i="8"/>
  <c r="E95" i="8"/>
  <c r="F95" i="8"/>
  <c r="A96" i="8"/>
  <c r="B96" i="8"/>
  <c r="C96" i="8"/>
  <c r="D96" i="8"/>
  <c r="E96" i="8"/>
  <c r="F96" i="8"/>
  <c r="A97" i="8"/>
  <c r="B97" i="8"/>
  <c r="C97" i="8"/>
  <c r="D97" i="8"/>
  <c r="E97" i="8"/>
  <c r="F97" i="8"/>
  <c r="A98" i="8"/>
  <c r="B98" i="8"/>
  <c r="C98" i="8"/>
  <c r="D98" i="8"/>
  <c r="E98" i="8"/>
  <c r="F98" i="8"/>
  <c r="A99" i="8"/>
  <c r="B99" i="8"/>
  <c r="C99" i="8"/>
  <c r="D99" i="8"/>
  <c r="E99" i="8"/>
  <c r="F99" i="8"/>
  <c r="A100" i="8"/>
  <c r="B100" i="8"/>
  <c r="C100" i="8"/>
  <c r="D100" i="8"/>
  <c r="E100" i="8"/>
  <c r="F100" i="8"/>
  <c r="A101" i="8"/>
  <c r="B101" i="8"/>
  <c r="C101" i="8"/>
  <c r="D101" i="8"/>
  <c r="E101" i="8"/>
  <c r="F101" i="8"/>
  <c r="A102" i="8"/>
  <c r="B102" i="8"/>
  <c r="C102" i="8"/>
  <c r="D102" i="8"/>
  <c r="E102" i="8"/>
  <c r="F102" i="8"/>
  <c r="A103" i="8"/>
  <c r="B103" i="8"/>
  <c r="C103" i="8"/>
  <c r="D103" i="8"/>
  <c r="E103" i="8"/>
  <c r="F103" i="8"/>
  <c r="A104" i="8"/>
  <c r="B104" i="8"/>
  <c r="C104" i="8"/>
  <c r="D104" i="8"/>
  <c r="E104" i="8"/>
  <c r="F104" i="8"/>
  <c r="A105" i="8"/>
  <c r="B105" i="8"/>
  <c r="C105" i="8"/>
  <c r="D105" i="8"/>
  <c r="E105" i="8"/>
  <c r="F105" i="8"/>
  <c r="A106" i="8"/>
  <c r="B106" i="8"/>
  <c r="C106" i="8"/>
  <c r="D106" i="8"/>
  <c r="E106" i="8"/>
  <c r="F106" i="8"/>
  <c r="A107" i="8"/>
  <c r="B107" i="8"/>
  <c r="C107" i="8"/>
  <c r="D107" i="8"/>
  <c r="E107" i="8"/>
  <c r="F107" i="8"/>
  <c r="A108" i="8"/>
  <c r="B108" i="8"/>
  <c r="C108" i="8"/>
  <c r="D108" i="8"/>
  <c r="E108" i="8"/>
  <c r="F108" i="8"/>
  <c r="A109" i="8"/>
  <c r="B109" i="8"/>
  <c r="C109" i="8"/>
  <c r="D109" i="8"/>
  <c r="E109" i="8"/>
  <c r="F109" i="8"/>
  <c r="A110" i="8"/>
  <c r="B110" i="8"/>
  <c r="C110" i="8"/>
  <c r="D110" i="8"/>
  <c r="E110" i="8"/>
  <c r="F110" i="8"/>
  <c r="A111" i="8"/>
  <c r="B111" i="8"/>
  <c r="C111" i="8"/>
  <c r="D111" i="8"/>
  <c r="E111" i="8"/>
  <c r="F111" i="8"/>
  <c r="A112" i="8"/>
  <c r="B112" i="8"/>
  <c r="C112" i="8"/>
  <c r="D112" i="8"/>
  <c r="E112" i="8"/>
  <c r="F112" i="8"/>
  <c r="A113" i="8"/>
  <c r="B113" i="8"/>
  <c r="C113" i="8"/>
  <c r="D113" i="8"/>
  <c r="E113" i="8"/>
  <c r="F113" i="8"/>
  <c r="A114" i="8"/>
  <c r="B114" i="8"/>
  <c r="C114" i="8"/>
  <c r="D114" i="8"/>
  <c r="E114" i="8"/>
  <c r="F114" i="8"/>
  <c r="A115" i="8"/>
  <c r="B115" i="8"/>
  <c r="C115" i="8"/>
  <c r="D115" i="8"/>
  <c r="E115" i="8"/>
  <c r="F115" i="8"/>
  <c r="A116" i="8"/>
  <c r="B116" i="8"/>
  <c r="C116" i="8"/>
  <c r="D116" i="8"/>
  <c r="E116" i="8"/>
  <c r="F116" i="8"/>
  <c r="A117" i="8"/>
  <c r="B117" i="8"/>
  <c r="C117" i="8"/>
  <c r="D117" i="8"/>
  <c r="E117" i="8"/>
  <c r="F117" i="8"/>
  <c r="A118" i="8"/>
  <c r="B118" i="8"/>
  <c r="C118" i="8"/>
  <c r="D118" i="8"/>
  <c r="E118" i="8"/>
  <c r="F118" i="8"/>
  <c r="A119" i="8"/>
  <c r="B119" i="8"/>
  <c r="C119" i="8"/>
  <c r="D119" i="8"/>
  <c r="E119" i="8"/>
  <c r="F119" i="8"/>
  <c r="A120" i="8"/>
  <c r="B120" i="8"/>
  <c r="C120" i="8"/>
  <c r="D120" i="8"/>
  <c r="E120" i="8"/>
  <c r="F120" i="8"/>
  <c r="A121" i="8"/>
  <c r="B121" i="8"/>
  <c r="C121" i="8"/>
  <c r="D121" i="8"/>
  <c r="E121" i="8"/>
  <c r="F121" i="8"/>
  <c r="A122" i="8"/>
  <c r="B122" i="8"/>
  <c r="C122" i="8"/>
  <c r="D122" i="8"/>
  <c r="E122" i="8"/>
  <c r="F122" i="8"/>
  <c r="A123" i="8"/>
  <c r="B123" i="8"/>
  <c r="C123" i="8"/>
  <c r="D123" i="8"/>
  <c r="E123" i="8"/>
  <c r="F123" i="8"/>
  <c r="A124" i="8"/>
  <c r="B124" i="8"/>
  <c r="C124" i="8"/>
  <c r="D124" i="8"/>
  <c r="E124" i="8"/>
  <c r="F124" i="8"/>
  <c r="A125" i="8"/>
  <c r="B125" i="8"/>
  <c r="C125" i="8"/>
  <c r="D125" i="8"/>
  <c r="E125" i="8"/>
  <c r="F125" i="8"/>
  <c r="A126" i="8"/>
  <c r="B126" i="8"/>
  <c r="C126" i="8"/>
  <c r="D126" i="8"/>
  <c r="E126" i="8"/>
  <c r="F126" i="8"/>
  <c r="A127" i="8"/>
  <c r="B127" i="8"/>
  <c r="C127" i="8"/>
  <c r="D127" i="8"/>
  <c r="E127" i="8"/>
  <c r="F127" i="8"/>
  <c r="A128" i="8"/>
  <c r="B128" i="8"/>
  <c r="C128" i="8"/>
  <c r="D128" i="8"/>
  <c r="E128" i="8"/>
  <c r="F128" i="8"/>
  <c r="A129" i="8"/>
  <c r="B129" i="8"/>
  <c r="C129" i="8"/>
  <c r="D129" i="8"/>
  <c r="E129" i="8"/>
  <c r="F129" i="8"/>
  <c r="A130" i="8"/>
  <c r="B130" i="8"/>
  <c r="C130" i="8"/>
  <c r="D130" i="8"/>
  <c r="E130" i="8"/>
  <c r="F130" i="8"/>
  <c r="A131" i="8"/>
  <c r="B131" i="8"/>
  <c r="C131" i="8"/>
  <c r="D131" i="8"/>
  <c r="E131" i="8"/>
  <c r="F131" i="8"/>
  <c r="A132" i="8"/>
  <c r="B132" i="8"/>
  <c r="C132" i="8"/>
  <c r="D132" i="8"/>
  <c r="E132" i="8"/>
  <c r="F132" i="8"/>
  <c r="A133" i="8"/>
  <c r="B133" i="8"/>
  <c r="C133" i="8"/>
  <c r="D133" i="8"/>
  <c r="E133" i="8"/>
  <c r="F133" i="8"/>
  <c r="A134" i="8"/>
  <c r="B134" i="8"/>
  <c r="C134" i="8"/>
  <c r="D134" i="8"/>
  <c r="E134" i="8"/>
  <c r="F134" i="8"/>
  <c r="A135" i="8"/>
  <c r="B135" i="8"/>
  <c r="C135" i="8"/>
  <c r="D135" i="8"/>
  <c r="E135" i="8"/>
  <c r="F135" i="8"/>
  <c r="A136" i="8"/>
  <c r="B136" i="8"/>
  <c r="C136" i="8"/>
  <c r="D136" i="8"/>
  <c r="E136" i="8"/>
  <c r="F136" i="8"/>
  <c r="A137" i="8"/>
  <c r="B137" i="8"/>
  <c r="C137" i="8"/>
  <c r="D137" i="8"/>
  <c r="E137" i="8"/>
  <c r="F137" i="8"/>
  <c r="A138" i="8"/>
  <c r="B138" i="8"/>
  <c r="C138" i="8"/>
  <c r="D138" i="8"/>
  <c r="E138" i="8"/>
  <c r="F138" i="8"/>
  <c r="A139" i="8"/>
  <c r="B139" i="8"/>
  <c r="C139" i="8"/>
  <c r="D139" i="8"/>
  <c r="E139" i="8"/>
  <c r="F139" i="8"/>
  <c r="A140" i="8"/>
  <c r="B140" i="8"/>
  <c r="C140" i="8"/>
  <c r="D140" i="8"/>
  <c r="E140" i="8"/>
  <c r="F140" i="8"/>
  <c r="A141" i="8"/>
  <c r="B141" i="8"/>
  <c r="C141" i="8"/>
  <c r="D141" i="8"/>
  <c r="E141" i="8"/>
  <c r="F141" i="8"/>
  <c r="A142" i="8"/>
  <c r="B142" i="8"/>
  <c r="C142" i="8"/>
  <c r="D142" i="8"/>
  <c r="E142" i="8"/>
  <c r="F142" i="8"/>
  <c r="A143" i="8"/>
  <c r="B143" i="8"/>
  <c r="C143" i="8"/>
  <c r="D143" i="8"/>
  <c r="E143" i="8"/>
  <c r="F143" i="8"/>
  <c r="A144" i="8"/>
  <c r="B144" i="8"/>
  <c r="C144" i="8"/>
  <c r="D144" i="8"/>
  <c r="E144" i="8"/>
  <c r="F144" i="8"/>
  <c r="A145" i="8"/>
  <c r="B145" i="8"/>
  <c r="C145" i="8"/>
  <c r="D145" i="8"/>
  <c r="E145" i="8"/>
  <c r="F145" i="8"/>
  <c r="A146" i="8"/>
  <c r="B146" i="8"/>
  <c r="C146" i="8"/>
  <c r="D146" i="8"/>
  <c r="E146" i="8"/>
  <c r="F146" i="8"/>
  <c r="A147" i="8"/>
  <c r="B147" i="8"/>
  <c r="C147" i="8"/>
  <c r="D147" i="8"/>
  <c r="E147" i="8"/>
  <c r="F147" i="8"/>
  <c r="A148" i="8"/>
  <c r="B148" i="8"/>
  <c r="C148" i="8"/>
  <c r="D148" i="8"/>
  <c r="E148" i="8"/>
  <c r="F148" i="8"/>
  <c r="A149" i="8"/>
  <c r="B149" i="8"/>
  <c r="C149" i="8"/>
  <c r="D149" i="8"/>
  <c r="E149" i="8"/>
  <c r="F149" i="8"/>
  <c r="A150" i="8"/>
  <c r="B150" i="8"/>
  <c r="C150" i="8"/>
  <c r="D150" i="8"/>
  <c r="E150" i="8"/>
  <c r="F150" i="8"/>
  <c r="A151" i="8"/>
  <c r="B151" i="8"/>
  <c r="C151" i="8"/>
  <c r="D151" i="8"/>
  <c r="E151" i="8"/>
  <c r="F151" i="8"/>
  <c r="A152" i="8"/>
  <c r="B152" i="8"/>
  <c r="C152" i="8"/>
  <c r="D152" i="8"/>
  <c r="E152" i="8"/>
  <c r="F152" i="8"/>
  <c r="A153" i="8"/>
  <c r="B153" i="8"/>
  <c r="C153" i="8"/>
  <c r="D153" i="8"/>
  <c r="E153" i="8"/>
  <c r="F153" i="8"/>
  <c r="A154" i="8"/>
  <c r="B154" i="8"/>
  <c r="C154" i="8"/>
  <c r="D154" i="8"/>
  <c r="E154" i="8"/>
  <c r="F154" i="8"/>
  <c r="A155" i="8"/>
  <c r="B155" i="8"/>
  <c r="C155" i="8"/>
  <c r="D155" i="8"/>
  <c r="E155" i="8"/>
  <c r="F155" i="8"/>
  <c r="A156" i="8"/>
  <c r="B156" i="8"/>
  <c r="C156" i="8"/>
  <c r="D156" i="8"/>
  <c r="E156" i="8"/>
  <c r="F156" i="8"/>
  <c r="A157" i="8"/>
  <c r="B157" i="8"/>
  <c r="C157" i="8"/>
  <c r="D157" i="8"/>
  <c r="E157" i="8"/>
  <c r="F157" i="8"/>
  <c r="A158" i="8"/>
  <c r="B158" i="8"/>
  <c r="C158" i="8"/>
  <c r="D158" i="8"/>
  <c r="E158" i="8"/>
  <c r="F158" i="8"/>
  <c r="A159" i="8"/>
  <c r="B159" i="8"/>
  <c r="C159" i="8"/>
  <c r="D159" i="8"/>
  <c r="E159" i="8"/>
  <c r="F159" i="8"/>
  <c r="A160" i="8"/>
  <c r="B160" i="8"/>
  <c r="C160" i="8"/>
  <c r="D160" i="8"/>
  <c r="E160" i="8"/>
  <c r="F160" i="8"/>
  <c r="A161" i="8"/>
  <c r="B161" i="8"/>
  <c r="C161" i="8"/>
  <c r="D161" i="8"/>
  <c r="E161" i="8"/>
  <c r="F161" i="8"/>
  <c r="A162" i="8"/>
  <c r="B162" i="8"/>
  <c r="C162" i="8"/>
  <c r="D162" i="8"/>
  <c r="E162" i="8"/>
  <c r="F162" i="8"/>
  <c r="A163" i="8"/>
  <c r="B163" i="8"/>
  <c r="C163" i="8"/>
  <c r="D163" i="8"/>
  <c r="E163" i="8"/>
  <c r="F163" i="8"/>
  <c r="A164" i="8"/>
  <c r="B164" i="8"/>
  <c r="C164" i="8"/>
  <c r="D164" i="8"/>
  <c r="E164" i="8"/>
  <c r="F164" i="8"/>
  <c r="A165" i="8"/>
  <c r="B165" i="8"/>
  <c r="C165" i="8"/>
  <c r="D165" i="8"/>
  <c r="E165" i="8"/>
  <c r="F165" i="8"/>
  <c r="A166" i="8"/>
  <c r="B166" i="8"/>
  <c r="C166" i="8"/>
  <c r="D166" i="8"/>
  <c r="E166" i="8"/>
  <c r="F166" i="8"/>
  <c r="A167" i="8"/>
  <c r="B167" i="8"/>
  <c r="C167" i="8"/>
  <c r="D167" i="8"/>
  <c r="E167" i="8"/>
  <c r="F167" i="8"/>
  <c r="A168" i="8"/>
  <c r="B168" i="8"/>
  <c r="C168" i="8"/>
  <c r="D168" i="8"/>
  <c r="E168" i="8"/>
  <c r="F168" i="8"/>
  <c r="A169" i="8"/>
  <c r="B169" i="8"/>
  <c r="C169" i="8"/>
  <c r="D169" i="8"/>
  <c r="E169" i="8"/>
  <c r="F169" i="8"/>
  <c r="A170" i="8"/>
  <c r="B170" i="8"/>
  <c r="C170" i="8"/>
  <c r="D170" i="8"/>
  <c r="E170" i="8"/>
  <c r="F170" i="8"/>
  <c r="A171" i="8"/>
  <c r="B171" i="8"/>
  <c r="C171" i="8"/>
  <c r="D171" i="8"/>
  <c r="E171" i="8"/>
  <c r="F171" i="8"/>
  <c r="A172" i="8"/>
  <c r="B172" i="8"/>
  <c r="C172" i="8"/>
  <c r="D172" i="8"/>
  <c r="E172" i="8"/>
  <c r="F172" i="8"/>
  <c r="A173" i="8"/>
  <c r="B173" i="8"/>
  <c r="C173" i="8"/>
  <c r="D173" i="8"/>
  <c r="E173" i="8"/>
  <c r="F173" i="8"/>
  <c r="A174" i="8"/>
  <c r="B174" i="8"/>
  <c r="C174" i="8"/>
  <c r="D174" i="8"/>
  <c r="E174" i="8"/>
  <c r="F174" i="8"/>
  <c r="A175" i="8"/>
  <c r="B175" i="8"/>
  <c r="C175" i="8"/>
  <c r="D175" i="8"/>
  <c r="E175" i="8"/>
  <c r="F175" i="8"/>
  <c r="A176" i="8"/>
  <c r="B176" i="8"/>
  <c r="C176" i="8"/>
  <c r="D176" i="8"/>
  <c r="E176" i="8"/>
  <c r="F176" i="8"/>
  <c r="A177" i="8"/>
  <c r="B177" i="8"/>
  <c r="C177" i="8"/>
  <c r="D177" i="8"/>
  <c r="E177" i="8"/>
  <c r="F177" i="8"/>
  <c r="I158" i="4"/>
  <c r="I159" i="4"/>
  <c r="I160" i="4"/>
  <c r="I161" i="4"/>
  <c r="I162" i="4"/>
  <c r="I163" i="4"/>
  <c r="I164" i="4"/>
  <c r="I165" i="4"/>
  <c r="I166" i="4"/>
  <c r="I157" i="4"/>
  <c r="I147" i="4"/>
  <c r="I148" i="4"/>
  <c r="I149" i="4"/>
  <c r="I150" i="4"/>
  <c r="I151" i="4"/>
  <c r="I152" i="4"/>
  <c r="I153" i="4"/>
  <c r="I154" i="4"/>
  <c r="I155" i="4"/>
  <c r="I146" i="4"/>
  <c r="I136" i="4"/>
  <c r="I137" i="4"/>
  <c r="I138" i="4"/>
  <c r="I139" i="4"/>
  <c r="I140" i="4"/>
  <c r="I141" i="4"/>
  <c r="I142" i="4"/>
  <c r="I143" i="4"/>
  <c r="I144" i="4"/>
  <c r="I135" i="4"/>
  <c r="I122" i="4"/>
  <c r="I92" i="4"/>
  <c r="I93" i="4"/>
  <c r="I94" i="4"/>
  <c r="I95" i="4"/>
  <c r="I96" i="4"/>
  <c r="I97" i="4"/>
  <c r="I98" i="4"/>
  <c r="I99" i="4"/>
  <c r="I100" i="4"/>
  <c r="I91" i="4"/>
  <c r="I81" i="4"/>
  <c r="I82" i="4"/>
  <c r="I83" i="4"/>
  <c r="I84" i="4"/>
  <c r="I85" i="4"/>
  <c r="I86" i="4"/>
  <c r="I87" i="4"/>
  <c r="I88" i="4"/>
  <c r="I89" i="4"/>
  <c r="I80" i="4"/>
  <c r="I70" i="4"/>
  <c r="I71" i="4"/>
  <c r="I72" i="4"/>
  <c r="I73" i="4"/>
  <c r="I74" i="4"/>
  <c r="I75" i="4"/>
  <c r="I76" i="4"/>
  <c r="I77" i="4"/>
  <c r="I78" i="4"/>
  <c r="I69" i="4"/>
  <c r="I59" i="4"/>
  <c r="I60" i="4"/>
  <c r="I61" i="4"/>
  <c r="I62" i="4"/>
  <c r="I63" i="4"/>
  <c r="I64" i="4"/>
  <c r="I65" i="4"/>
  <c r="I66" i="4"/>
  <c r="I67" i="4"/>
  <c r="I58" i="4"/>
  <c r="I48" i="4"/>
  <c r="I49" i="4"/>
  <c r="I50" i="4"/>
  <c r="I51" i="4"/>
  <c r="I52" i="4"/>
  <c r="I53" i="4"/>
  <c r="I54" i="4"/>
  <c r="I55" i="4"/>
  <c r="I56" i="4"/>
  <c r="I37" i="4"/>
  <c r="I38" i="4"/>
  <c r="I39" i="4"/>
  <c r="I40" i="4"/>
  <c r="I41" i="4"/>
  <c r="I42" i="4"/>
  <c r="I43" i="4"/>
  <c r="I44" i="4"/>
  <c r="I45" i="4"/>
  <c r="I36" i="4"/>
  <c r="I47" i="4"/>
  <c r="I26" i="4"/>
  <c r="I27" i="4"/>
  <c r="I28" i="4"/>
  <c r="I29" i="4"/>
  <c r="I30" i="4"/>
  <c r="I31" i="4"/>
  <c r="I32" i="4"/>
  <c r="I33" i="4"/>
  <c r="I34" i="4"/>
  <c r="I25" i="4"/>
  <c r="I15" i="4"/>
  <c r="I16" i="4"/>
  <c r="I17" i="4"/>
  <c r="I18" i="4"/>
  <c r="I19" i="4"/>
  <c r="I20" i="4"/>
  <c r="I21" i="4"/>
  <c r="I22" i="4"/>
  <c r="I23" i="4"/>
  <c r="I14" i="4"/>
  <c r="I4" i="4"/>
  <c r="I5" i="4"/>
  <c r="I6" i="4"/>
  <c r="I7" i="4"/>
  <c r="I8" i="4"/>
  <c r="I9" i="4"/>
  <c r="I10" i="4"/>
  <c r="I11" i="4"/>
  <c r="I12" i="4"/>
  <c r="I3" i="4"/>
  <c r="G177" i="4"/>
  <c r="G176" i="4"/>
  <c r="G175" i="4"/>
  <c r="G174" i="4"/>
  <c r="G173" i="4"/>
  <c r="G172" i="4"/>
  <c r="G171" i="4"/>
  <c r="G170" i="4"/>
  <c r="G169" i="4"/>
  <c r="G168" i="4"/>
  <c r="G166" i="4"/>
  <c r="G165" i="4"/>
  <c r="G164" i="4"/>
  <c r="G163" i="4"/>
  <c r="G162" i="4"/>
  <c r="G161" i="4"/>
  <c r="G160" i="4"/>
  <c r="G159" i="4"/>
  <c r="G158" i="4"/>
  <c r="G157" i="4"/>
  <c r="G155" i="4"/>
  <c r="G154" i="4"/>
  <c r="G153" i="4"/>
  <c r="G152" i="4"/>
  <c r="G151" i="4"/>
  <c r="G150" i="4"/>
  <c r="G149" i="4"/>
  <c r="G148" i="4"/>
  <c r="G147" i="4"/>
  <c r="G146" i="4"/>
  <c r="G144" i="4"/>
  <c r="G143" i="4"/>
  <c r="G142" i="4"/>
  <c r="G141" i="4"/>
  <c r="G140" i="4"/>
  <c r="G139" i="4"/>
  <c r="G138" i="4"/>
  <c r="G137" i="4"/>
  <c r="G136" i="4"/>
  <c r="G135" i="4"/>
  <c r="G133" i="4"/>
  <c r="G132" i="4"/>
  <c r="G131" i="4"/>
  <c r="G130" i="4"/>
  <c r="G129" i="4"/>
  <c r="G128" i="4"/>
  <c r="G127" i="4"/>
  <c r="G126" i="4"/>
  <c r="G125" i="4"/>
  <c r="G124" i="4"/>
  <c r="G122" i="4"/>
  <c r="G121" i="4"/>
  <c r="G120" i="4"/>
  <c r="G119" i="4"/>
  <c r="G118" i="4"/>
  <c r="G117" i="4"/>
  <c r="G116" i="4"/>
  <c r="G115" i="4"/>
  <c r="G114" i="4"/>
  <c r="G113" i="4"/>
  <c r="G111" i="4"/>
  <c r="G110" i="4"/>
  <c r="G109" i="4"/>
  <c r="G108" i="4"/>
  <c r="G107" i="4"/>
  <c r="G106" i="4"/>
  <c r="G105" i="4"/>
  <c r="G104" i="4"/>
  <c r="G103" i="4"/>
  <c r="G102" i="4"/>
  <c r="G100" i="4"/>
  <c r="G99" i="4"/>
  <c r="G98" i="4"/>
  <c r="G97" i="4"/>
  <c r="G96" i="4"/>
  <c r="G95" i="4"/>
  <c r="G94" i="4"/>
  <c r="G93" i="4"/>
  <c r="G92" i="4"/>
  <c r="G91" i="4"/>
  <c r="B11" i="7"/>
  <c r="G89" i="4"/>
  <c r="G88" i="4"/>
  <c r="G87" i="4"/>
  <c r="G86" i="4"/>
  <c r="G85" i="4"/>
  <c r="G84" i="4"/>
  <c r="G83" i="4"/>
  <c r="G82" i="4"/>
  <c r="G81" i="4"/>
  <c r="G80" i="4"/>
  <c r="G78" i="4"/>
  <c r="G77" i="4"/>
  <c r="G76" i="4"/>
  <c r="G75" i="4"/>
  <c r="G74" i="4"/>
  <c r="G73" i="4"/>
  <c r="G72" i="4"/>
  <c r="G71" i="4"/>
  <c r="G70" i="4"/>
  <c r="G69" i="4"/>
  <c r="G67" i="4"/>
  <c r="G66" i="4"/>
  <c r="G65" i="4"/>
  <c r="G64" i="4"/>
  <c r="G63" i="4"/>
  <c r="G62" i="4"/>
  <c r="G61" i="4"/>
  <c r="G60" i="4"/>
  <c r="G59" i="4"/>
  <c r="G58" i="4"/>
  <c r="G56" i="4"/>
  <c r="G55" i="4"/>
  <c r="G54" i="4"/>
  <c r="G53" i="4"/>
  <c r="G52" i="4"/>
  <c r="G51" i="4"/>
  <c r="G50" i="4"/>
  <c r="G49" i="4"/>
  <c r="G48" i="4"/>
  <c r="G47" i="4"/>
  <c r="G45" i="4"/>
  <c r="G44" i="4"/>
  <c r="G43" i="4"/>
  <c r="G42" i="4"/>
  <c r="G41" i="4"/>
  <c r="G40" i="4"/>
  <c r="G39" i="4"/>
  <c r="G38" i="4"/>
  <c r="G37" i="4"/>
  <c r="G36" i="4"/>
  <c r="G34" i="4"/>
  <c r="G33" i="4"/>
  <c r="G32" i="4"/>
  <c r="G31" i="4"/>
  <c r="G30" i="4"/>
  <c r="G29" i="4"/>
  <c r="G28" i="4"/>
  <c r="G27" i="4"/>
  <c r="G26" i="4"/>
  <c r="G25" i="4"/>
  <c r="G23" i="4"/>
  <c r="G22" i="4"/>
  <c r="G21" i="4"/>
  <c r="G20" i="4"/>
  <c r="G19" i="4"/>
  <c r="G18" i="4"/>
  <c r="G17" i="4"/>
  <c r="G16" i="4"/>
  <c r="G15" i="4"/>
  <c r="G14" i="4"/>
  <c r="G12" i="4"/>
  <c r="G11" i="4"/>
  <c r="G10" i="4"/>
  <c r="G9" i="4"/>
  <c r="G8" i="4"/>
  <c r="G7" i="4"/>
  <c r="G6" i="4"/>
  <c r="G5" i="4"/>
  <c r="G4" i="4"/>
  <c r="G3" i="4"/>
  <c r="H177" i="3"/>
  <c r="H176" i="3"/>
  <c r="H175" i="3"/>
  <c r="H174" i="3"/>
  <c r="H173" i="3"/>
  <c r="H172" i="3"/>
  <c r="H171" i="3"/>
  <c r="H170" i="3"/>
  <c r="H169" i="3"/>
  <c r="H168" i="3"/>
  <c r="H166" i="3"/>
  <c r="H165" i="3"/>
  <c r="H164" i="3"/>
  <c r="H163" i="3"/>
  <c r="H162" i="3"/>
  <c r="H161" i="3"/>
  <c r="H160" i="3"/>
  <c r="H159" i="3"/>
  <c r="H158" i="3"/>
  <c r="H157" i="3"/>
  <c r="H144" i="3"/>
  <c r="H143" i="3"/>
  <c r="H142" i="3"/>
  <c r="H141" i="3"/>
  <c r="H140" i="3"/>
  <c r="H139" i="3"/>
  <c r="H138" i="3"/>
  <c r="H137" i="3"/>
  <c r="H136" i="3"/>
  <c r="H135" i="3"/>
  <c r="H122" i="3"/>
  <c r="H121" i="3"/>
  <c r="H120" i="3"/>
  <c r="H119" i="3"/>
  <c r="H118" i="3"/>
  <c r="H117" i="3"/>
  <c r="H116" i="3"/>
  <c r="H115" i="3"/>
  <c r="H114" i="3"/>
  <c r="H113" i="3"/>
  <c r="H100" i="3"/>
  <c r="H99" i="3"/>
  <c r="H98" i="3"/>
  <c r="H97" i="3"/>
  <c r="H96" i="3"/>
  <c r="H95" i="3"/>
  <c r="H94" i="3"/>
  <c r="H93" i="3"/>
  <c r="H92" i="3"/>
  <c r="H91" i="3"/>
  <c r="H89" i="3"/>
  <c r="H88" i="3"/>
  <c r="H87" i="3"/>
  <c r="H86" i="3"/>
  <c r="H85" i="3"/>
  <c r="H84" i="3"/>
  <c r="H83" i="3"/>
  <c r="H82" i="3"/>
  <c r="H81" i="3"/>
  <c r="H80" i="3"/>
  <c r="H78" i="3"/>
  <c r="H77" i="3"/>
  <c r="H76" i="3"/>
  <c r="H75" i="3"/>
  <c r="H74" i="3"/>
  <c r="H73" i="3"/>
  <c r="H72" i="3"/>
  <c r="H71" i="3"/>
  <c r="H70" i="3"/>
  <c r="H69" i="3"/>
  <c r="H67" i="3"/>
  <c r="H66" i="3"/>
  <c r="H65" i="3"/>
  <c r="H64" i="3"/>
  <c r="H63" i="3"/>
  <c r="H62" i="3"/>
  <c r="H61" i="3"/>
  <c r="H60" i="3"/>
  <c r="H59" i="3"/>
  <c r="H58" i="3"/>
  <c r="H56" i="3"/>
  <c r="H55" i="3"/>
  <c r="H54" i="3"/>
  <c r="H53" i="3"/>
  <c r="H52" i="3"/>
  <c r="H51" i="3"/>
  <c r="H50" i="3"/>
  <c r="H49" i="3"/>
  <c r="H48" i="3"/>
  <c r="H47" i="3"/>
  <c r="H45" i="3"/>
  <c r="H44" i="3"/>
  <c r="H43" i="3"/>
  <c r="H42" i="3"/>
  <c r="H41" i="3"/>
  <c r="H40" i="3"/>
  <c r="H39" i="3"/>
  <c r="H38" i="3"/>
  <c r="H37" i="3"/>
  <c r="H36" i="3"/>
  <c r="H34" i="3"/>
  <c r="H33" i="3"/>
  <c r="H32" i="3"/>
  <c r="H31" i="3"/>
  <c r="H30" i="3"/>
  <c r="H29" i="3"/>
  <c r="H28" i="3"/>
  <c r="H27" i="3"/>
  <c r="H26" i="3"/>
  <c r="H25" i="3"/>
  <c r="H23" i="3"/>
  <c r="H22" i="3"/>
  <c r="H21" i="3"/>
  <c r="H20" i="3"/>
  <c r="H19" i="3"/>
  <c r="H18" i="3"/>
  <c r="H17" i="3"/>
  <c r="H16" i="3"/>
  <c r="H15" i="3"/>
  <c r="H14" i="3"/>
  <c r="G177" i="3"/>
  <c r="G176" i="3"/>
  <c r="G175" i="3"/>
  <c r="G174" i="3"/>
  <c r="G173" i="3"/>
  <c r="G172" i="3"/>
  <c r="G171" i="3"/>
  <c r="G170" i="3"/>
  <c r="G169" i="3"/>
  <c r="G168" i="3"/>
  <c r="G166" i="3"/>
  <c r="G165" i="3"/>
  <c r="G164" i="3"/>
  <c r="G163" i="3"/>
  <c r="G162" i="3"/>
  <c r="G161" i="3"/>
  <c r="G160" i="3"/>
  <c r="G159" i="3"/>
  <c r="G158" i="3"/>
  <c r="G157" i="3"/>
  <c r="G144" i="3"/>
  <c r="G143" i="3"/>
  <c r="G142" i="3"/>
  <c r="G141" i="3"/>
  <c r="G140" i="3"/>
  <c r="G139" i="3"/>
  <c r="G138" i="3"/>
  <c r="G137" i="3"/>
  <c r="G136" i="3"/>
  <c r="G135" i="3"/>
  <c r="G133" i="3"/>
  <c r="G132" i="3"/>
  <c r="G131" i="3"/>
  <c r="G130" i="3"/>
  <c r="G129" i="3"/>
  <c r="G128" i="3"/>
  <c r="G127" i="3"/>
  <c r="G126" i="3"/>
  <c r="G125" i="3"/>
  <c r="G124" i="3"/>
  <c r="G122" i="3"/>
  <c r="G121" i="3"/>
  <c r="G120" i="3"/>
  <c r="G119" i="3"/>
  <c r="G118" i="3"/>
  <c r="G117" i="3"/>
  <c r="G116" i="3"/>
  <c r="G115" i="3"/>
  <c r="G114" i="3"/>
  <c r="G113" i="3"/>
  <c r="G111" i="3"/>
  <c r="G110" i="3"/>
  <c r="G109" i="3"/>
  <c r="G108" i="3"/>
  <c r="G107" i="3"/>
  <c r="G106" i="3"/>
  <c r="G105" i="3"/>
  <c r="G104" i="3"/>
  <c r="G103" i="3"/>
  <c r="G102" i="3"/>
  <c r="G100" i="3"/>
  <c r="G99" i="3"/>
  <c r="G98" i="3"/>
  <c r="G97" i="3"/>
  <c r="G96" i="3"/>
  <c r="G95" i="3"/>
  <c r="G94" i="3"/>
  <c r="G93" i="3"/>
  <c r="G92" i="3"/>
  <c r="G91" i="3"/>
  <c r="G89" i="3"/>
  <c r="G88" i="3"/>
  <c r="G87" i="3"/>
  <c r="G86" i="3"/>
  <c r="G85" i="3"/>
  <c r="G84" i="3"/>
  <c r="G83" i="3"/>
  <c r="G82" i="3"/>
  <c r="G81" i="3"/>
  <c r="G80" i="3"/>
  <c r="G78" i="3"/>
  <c r="G77" i="3"/>
  <c r="G76" i="3"/>
  <c r="G75" i="3"/>
  <c r="G74" i="3"/>
  <c r="G73" i="3"/>
  <c r="G72" i="3"/>
  <c r="G71" i="3"/>
  <c r="G70" i="3"/>
  <c r="G69" i="3"/>
  <c r="G67" i="3"/>
  <c r="G66" i="3"/>
  <c r="G65" i="3"/>
  <c r="G64" i="3"/>
  <c r="G63" i="3"/>
  <c r="G62" i="3"/>
  <c r="G61" i="3"/>
  <c r="G60" i="3"/>
  <c r="G59" i="3"/>
  <c r="G58" i="3"/>
  <c r="G56" i="3"/>
  <c r="G55" i="3"/>
  <c r="G54" i="3"/>
  <c r="G53" i="3"/>
  <c r="G52" i="3"/>
  <c r="G51" i="3"/>
  <c r="G50" i="3"/>
  <c r="G49" i="3"/>
  <c r="G48" i="3"/>
  <c r="G47" i="3"/>
  <c r="G45" i="3"/>
  <c r="G44" i="3"/>
  <c r="G43" i="3"/>
  <c r="G42" i="3"/>
  <c r="G41" i="3"/>
  <c r="G40" i="3"/>
  <c r="G39" i="3"/>
  <c r="G38" i="3"/>
  <c r="G37" i="3"/>
  <c r="G36" i="3"/>
  <c r="G34" i="3"/>
  <c r="G33" i="3"/>
  <c r="G32" i="3"/>
  <c r="G31" i="3"/>
  <c r="G30" i="3"/>
  <c r="G29" i="3"/>
  <c r="G28" i="3"/>
  <c r="G27" i="3"/>
  <c r="G26" i="3"/>
  <c r="G25" i="3"/>
  <c r="G23" i="3"/>
  <c r="G22" i="3"/>
  <c r="G21" i="3"/>
  <c r="G20" i="3"/>
  <c r="G19" i="3"/>
  <c r="G18" i="3"/>
  <c r="G17" i="3"/>
  <c r="G16" i="3"/>
  <c r="G15" i="3"/>
  <c r="G14" i="3"/>
  <c r="H169" i="1"/>
  <c r="H170" i="1"/>
  <c r="H171" i="1"/>
  <c r="H172" i="1"/>
  <c r="H173" i="1"/>
  <c r="H174" i="1"/>
  <c r="H175" i="1"/>
  <c r="H176" i="1"/>
  <c r="H177" i="1"/>
  <c r="H168" i="1"/>
  <c r="H158" i="1"/>
  <c r="H159" i="1"/>
  <c r="H160" i="1"/>
  <c r="H161" i="1"/>
  <c r="H162" i="1"/>
  <c r="H163" i="1"/>
  <c r="H164" i="1"/>
  <c r="H165" i="1"/>
  <c r="H166" i="1"/>
  <c r="H157" i="1"/>
  <c r="H147" i="1"/>
  <c r="H148" i="1"/>
  <c r="H149" i="1"/>
  <c r="H150" i="1"/>
  <c r="H151" i="1"/>
  <c r="H152" i="1"/>
  <c r="H153" i="1"/>
  <c r="H154" i="1"/>
  <c r="H155" i="1"/>
  <c r="H146" i="1"/>
  <c r="H136" i="1"/>
  <c r="H137" i="1"/>
  <c r="H138" i="1"/>
  <c r="H139" i="1"/>
  <c r="H140" i="1"/>
  <c r="H141" i="1"/>
  <c r="H142" i="1"/>
  <c r="H143" i="1"/>
  <c r="H144" i="1"/>
  <c r="H135" i="1"/>
  <c r="H125" i="1"/>
  <c r="H126" i="1"/>
  <c r="H127" i="1"/>
  <c r="H128" i="1"/>
  <c r="H129" i="1"/>
  <c r="H130" i="1"/>
  <c r="H131" i="1"/>
  <c r="H132" i="1"/>
  <c r="H133" i="1"/>
  <c r="H124" i="1"/>
  <c r="H114" i="1"/>
  <c r="H115" i="1"/>
  <c r="H116" i="1"/>
  <c r="H117" i="1"/>
  <c r="H118" i="1"/>
  <c r="H119" i="1"/>
  <c r="H120" i="1"/>
  <c r="H121" i="1"/>
  <c r="H122" i="1"/>
  <c r="H113" i="1"/>
  <c r="H103" i="1"/>
  <c r="H104" i="1"/>
  <c r="H105" i="1"/>
  <c r="H106" i="1"/>
  <c r="H107" i="1"/>
  <c r="H108" i="1"/>
  <c r="H109" i="1"/>
  <c r="H110" i="1"/>
  <c r="H111" i="1"/>
  <c r="H102" i="1"/>
  <c r="H92" i="1"/>
  <c r="H93" i="1"/>
  <c r="H94" i="1"/>
  <c r="H95" i="1"/>
  <c r="H96" i="1"/>
  <c r="H97" i="1"/>
  <c r="H98" i="1"/>
  <c r="H99" i="1"/>
  <c r="H100" i="1"/>
  <c r="H91" i="1"/>
  <c r="H81" i="1"/>
  <c r="H82" i="1"/>
  <c r="H83" i="1"/>
  <c r="H84" i="1"/>
  <c r="H85" i="1"/>
  <c r="H86" i="1"/>
  <c r="H87" i="1"/>
  <c r="H88" i="1"/>
  <c r="H89" i="1"/>
  <c r="H80" i="1"/>
  <c r="H70" i="1"/>
  <c r="H71" i="1"/>
  <c r="H72" i="1"/>
  <c r="H73" i="1"/>
  <c r="H74" i="1"/>
  <c r="H75" i="1"/>
  <c r="H76" i="1"/>
  <c r="H77" i="1"/>
  <c r="H78" i="1"/>
  <c r="H69" i="1"/>
  <c r="H59" i="1"/>
  <c r="H60" i="1"/>
  <c r="H61" i="1"/>
  <c r="H62" i="1"/>
  <c r="H63" i="1"/>
  <c r="H64" i="1"/>
  <c r="H65" i="1"/>
  <c r="H66" i="1"/>
  <c r="H67" i="1"/>
  <c r="H58" i="1"/>
  <c r="H48" i="1"/>
  <c r="H49" i="1"/>
  <c r="H50" i="1"/>
  <c r="H51" i="1"/>
  <c r="H52" i="1"/>
  <c r="H53" i="1"/>
  <c r="H54" i="1"/>
  <c r="H55" i="1"/>
  <c r="H56" i="1"/>
  <c r="H47" i="1"/>
  <c r="H37" i="1"/>
  <c r="H38" i="1"/>
  <c r="H39" i="1"/>
  <c r="H40" i="1"/>
  <c r="H41" i="1"/>
  <c r="H42" i="1"/>
  <c r="H43" i="1"/>
  <c r="H44" i="1"/>
  <c r="H45" i="1"/>
  <c r="H36" i="1"/>
  <c r="H26" i="1"/>
  <c r="H27" i="1"/>
  <c r="H28" i="1"/>
  <c r="H29" i="1"/>
  <c r="H30" i="1"/>
  <c r="H31" i="1"/>
  <c r="H32" i="1"/>
  <c r="H33" i="1"/>
  <c r="H34" i="1"/>
  <c r="H25" i="1"/>
  <c r="H15" i="1"/>
  <c r="H16" i="1"/>
  <c r="H17" i="1"/>
  <c r="H18" i="1"/>
  <c r="H19" i="1"/>
  <c r="H20" i="1"/>
  <c r="H21" i="1"/>
  <c r="H22" i="1"/>
  <c r="H23" i="1"/>
  <c r="H14" i="1"/>
  <c r="H4" i="1"/>
  <c r="H5" i="1"/>
  <c r="H6" i="1"/>
  <c r="H7" i="1"/>
  <c r="H8" i="1"/>
  <c r="H9" i="1"/>
  <c r="H10" i="1"/>
  <c r="H11" i="1"/>
  <c r="H12" i="1"/>
  <c r="B3" i="12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G177" i="1"/>
  <c r="G176" i="1"/>
  <c r="G175" i="1"/>
  <c r="G174" i="1"/>
  <c r="G173" i="1"/>
  <c r="G172" i="1"/>
  <c r="G171" i="1"/>
  <c r="G170" i="1"/>
  <c r="G169" i="1"/>
  <c r="G168" i="1"/>
  <c r="G166" i="1"/>
  <c r="G165" i="1"/>
  <c r="G164" i="1"/>
  <c r="G163" i="1"/>
  <c r="G162" i="1"/>
  <c r="G161" i="1"/>
  <c r="G160" i="1"/>
  <c r="G159" i="1"/>
  <c r="G158" i="1"/>
  <c r="G157" i="1"/>
  <c r="G155" i="1"/>
  <c r="G154" i="1"/>
  <c r="G153" i="1"/>
  <c r="G152" i="1"/>
  <c r="G151" i="1"/>
  <c r="G150" i="1"/>
  <c r="G149" i="1"/>
  <c r="G148" i="1"/>
  <c r="G147" i="1"/>
  <c r="G146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6" i="1"/>
  <c r="G115" i="1"/>
  <c r="G114" i="1"/>
  <c r="G113" i="1"/>
  <c r="G111" i="1"/>
  <c r="G110" i="1"/>
  <c r="G109" i="1"/>
  <c r="G108" i="1"/>
  <c r="G107" i="1"/>
  <c r="G106" i="1"/>
  <c r="G105" i="1"/>
  <c r="G104" i="1"/>
  <c r="G103" i="1"/>
  <c r="G102" i="1"/>
  <c r="G89" i="1"/>
  <c r="G88" i="1"/>
  <c r="G87" i="1"/>
  <c r="G86" i="1"/>
  <c r="G85" i="1"/>
  <c r="G84" i="1"/>
  <c r="G83" i="1"/>
  <c r="G82" i="1"/>
  <c r="G81" i="1"/>
  <c r="G80" i="1"/>
  <c r="G67" i="1"/>
  <c r="G66" i="1"/>
  <c r="G65" i="1"/>
  <c r="G64" i="1"/>
  <c r="G63" i="1"/>
  <c r="G62" i="1"/>
  <c r="G61" i="1"/>
  <c r="G60" i="1"/>
  <c r="G59" i="1"/>
  <c r="G58" i="1"/>
  <c r="G45" i="1"/>
  <c r="G44" i="1"/>
  <c r="G43" i="1"/>
  <c r="G42" i="1"/>
  <c r="G41" i="1"/>
  <c r="G40" i="1"/>
  <c r="G39" i="1"/>
  <c r="G38" i="1"/>
  <c r="G37" i="1"/>
  <c r="G36" i="1"/>
  <c r="G144" i="1"/>
  <c r="G143" i="1"/>
  <c r="G142" i="1"/>
  <c r="G141" i="1"/>
  <c r="G140" i="1"/>
  <c r="G139" i="1"/>
  <c r="G138" i="1"/>
  <c r="G137" i="1"/>
  <c r="G136" i="1"/>
  <c r="G135" i="1"/>
  <c r="G100" i="1"/>
  <c r="G99" i="1"/>
  <c r="G98" i="1"/>
  <c r="G97" i="1"/>
  <c r="G96" i="1"/>
  <c r="G95" i="1"/>
  <c r="G94" i="1"/>
  <c r="G93" i="1"/>
  <c r="G92" i="1"/>
  <c r="G91" i="1"/>
  <c r="G78" i="1"/>
  <c r="G77" i="1"/>
  <c r="G76" i="1"/>
  <c r="G75" i="1"/>
  <c r="G74" i="1"/>
  <c r="G73" i="1"/>
  <c r="G72" i="1"/>
  <c r="G71" i="1"/>
  <c r="G70" i="1"/>
  <c r="G69" i="1"/>
  <c r="G56" i="1"/>
  <c r="G55" i="1"/>
  <c r="G54" i="1"/>
  <c r="G53" i="1"/>
  <c r="G52" i="1"/>
  <c r="G51" i="1"/>
  <c r="G50" i="1"/>
  <c r="G49" i="1"/>
  <c r="G48" i="1"/>
  <c r="G47" i="1"/>
  <c r="G34" i="1"/>
  <c r="G33" i="1"/>
  <c r="G32" i="1"/>
  <c r="G31" i="1"/>
  <c r="G30" i="1"/>
  <c r="G29" i="1"/>
  <c r="G28" i="1"/>
  <c r="G27" i="1"/>
  <c r="G26" i="1"/>
  <c r="G25" i="1"/>
  <c r="Y18" i="8"/>
  <c r="Z18" i="8"/>
  <c r="AA18" i="8"/>
  <c r="AB18" i="8"/>
  <c r="AC18" i="8"/>
  <c r="AD18" i="8"/>
  <c r="Y19" i="8"/>
  <c r="Z19" i="8"/>
  <c r="AA19" i="8"/>
  <c r="AB19" i="8"/>
  <c r="AC19" i="8"/>
  <c r="AD19" i="8"/>
  <c r="Y20" i="8"/>
  <c r="Z20" i="8"/>
  <c r="AA20" i="8"/>
  <c r="AB20" i="8"/>
  <c r="AC20" i="8"/>
  <c r="AD20" i="8"/>
  <c r="Y21" i="8"/>
  <c r="Z21" i="8"/>
  <c r="AA21" i="8"/>
  <c r="AB21" i="8"/>
  <c r="AC21" i="8"/>
  <c r="AD21" i="8"/>
  <c r="Y22" i="8"/>
  <c r="Z22" i="8"/>
  <c r="AA22" i="8"/>
  <c r="AB22" i="8"/>
  <c r="AC22" i="8"/>
  <c r="AD22" i="8"/>
  <c r="Y23" i="8"/>
  <c r="Z23" i="8"/>
  <c r="AA23" i="8"/>
  <c r="AB23" i="8"/>
  <c r="AC23" i="8"/>
  <c r="AD23" i="8"/>
  <c r="Y24" i="8"/>
  <c r="Z24" i="8"/>
  <c r="AA24" i="8"/>
  <c r="AB24" i="8"/>
  <c r="AC24" i="8"/>
  <c r="AD24" i="8"/>
  <c r="Y25" i="8"/>
  <c r="Z25" i="8"/>
  <c r="AA25" i="8"/>
  <c r="AB25" i="8"/>
  <c r="AC25" i="8"/>
  <c r="AD25" i="8"/>
  <c r="Y26" i="8"/>
  <c r="Z26" i="8"/>
  <c r="AA26" i="8"/>
  <c r="AB26" i="8"/>
  <c r="AC26" i="8"/>
  <c r="AD26" i="8"/>
  <c r="Y27" i="8"/>
  <c r="Z27" i="8"/>
  <c r="AA27" i="8"/>
  <c r="AB27" i="8"/>
  <c r="AC27" i="8"/>
  <c r="AD27" i="8"/>
  <c r="Y28" i="8"/>
  <c r="Z28" i="8"/>
  <c r="AA28" i="8"/>
  <c r="AB28" i="8"/>
  <c r="AC28" i="8"/>
  <c r="AD28" i="8"/>
  <c r="Y29" i="8"/>
  <c r="Z29" i="8"/>
  <c r="AA29" i="8"/>
  <c r="AB29" i="8"/>
  <c r="AC29" i="8"/>
  <c r="AD29" i="8"/>
  <c r="Y30" i="8"/>
  <c r="Z30" i="8"/>
  <c r="AA30" i="8"/>
  <c r="AB30" i="8"/>
  <c r="AC30" i="8"/>
  <c r="AD30" i="8"/>
  <c r="Y31" i="8"/>
  <c r="Z31" i="8"/>
  <c r="AA31" i="8"/>
  <c r="AB31" i="8"/>
  <c r="AC31" i="8"/>
  <c r="AD31" i="8"/>
  <c r="Y32" i="8"/>
  <c r="Z32" i="8"/>
  <c r="AA32" i="8"/>
  <c r="AB32" i="8"/>
  <c r="AC32" i="8"/>
  <c r="AD32" i="8"/>
  <c r="Y33" i="8"/>
  <c r="Z33" i="8"/>
  <c r="AA33" i="8"/>
  <c r="AB33" i="8"/>
  <c r="AC33" i="8"/>
  <c r="AD33" i="8"/>
  <c r="Y34" i="8"/>
  <c r="Z34" i="8"/>
  <c r="AA34" i="8"/>
  <c r="AB34" i="8"/>
  <c r="AC34" i="8"/>
  <c r="AD34" i="8"/>
  <c r="Y35" i="8"/>
  <c r="Z35" i="8"/>
  <c r="AA35" i="8"/>
  <c r="AB35" i="8"/>
  <c r="AC35" i="8"/>
  <c r="AD35" i="8"/>
  <c r="Y36" i="8"/>
  <c r="Z36" i="8"/>
  <c r="AA36" i="8"/>
  <c r="AB36" i="8"/>
  <c r="AC36" i="8"/>
  <c r="AD36" i="8"/>
  <c r="Y37" i="8"/>
  <c r="Z37" i="8"/>
  <c r="AA37" i="8"/>
  <c r="AB37" i="8"/>
  <c r="AC37" i="8"/>
  <c r="AD37" i="8"/>
  <c r="Y38" i="8"/>
  <c r="Z38" i="8"/>
  <c r="AA38" i="8"/>
  <c r="AB38" i="8"/>
  <c r="AC38" i="8"/>
  <c r="AD38" i="8"/>
  <c r="Y39" i="8"/>
  <c r="Z39" i="8"/>
  <c r="AA39" i="8"/>
  <c r="AB39" i="8"/>
  <c r="AC39" i="8"/>
  <c r="AD39" i="8"/>
  <c r="Y40" i="8"/>
  <c r="Z40" i="8"/>
  <c r="AA40" i="8"/>
  <c r="AB40" i="8"/>
  <c r="AC40" i="8"/>
  <c r="AD40" i="8"/>
  <c r="Y41" i="8"/>
  <c r="Z41" i="8"/>
  <c r="AA41" i="8"/>
  <c r="AB41" i="8"/>
  <c r="AC41" i="8"/>
  <c r="AD41" i="8"/>
  <c r="Y42" i="8"/>
  <c r="Z42" i="8"/>
  <c r="AA42" i="8"/>
  <c r="AB42" i="8"/>
  <c r="AC42" i="8"/>
  <c r="AD42" i="8"/>
  <c r="Y43" i="8"/>
  <c r="Z43" i="8"/>
  <c r="AA43" i="8"/>
  <c r="AB43" i="8"/>
  <c r="AC43" i="8"/>
  <c r="AD43" i="8"/>
  <c r="Y44" i="8"/>
  <c r="Z44" i="8"/>
  <c r="AA44" i="8"/>
  <c r="AB44" i="8"/>
  <c r="AC44" i="8"/>
  <c r="AD44" i="8"/>
  <c r="Y45" i="8"/>
  <c r="Z45" i="8"/>
  <c r="AA45" i="8"/>
  <c r="AB45" i="8"/>
  <c r="AC45" i="8"/>
  <c r="AD45" i="8"/>
  <c r="Y46" i="8"/>
  <c r="Z46" i="8"/>
  <c r="AA46" i="8"/>
  <c r="AB46" i="8"/>
  <c r="AC46" i="8"/>
  <c r="AD46" i="8"/>
  <c r="Y47" i="8"/>
  <c r="Z47" i="8"/>
  <c r="AA47" i="8"/>
  <c r="AB47" i="8"/>
  <c r="AC47" i="8"/>
  <c r="AD47" i="8"/>
  <c r="Y48" i="8"/>
  <c r="Z48" i="8"/>
  <c r="AA48" i="8"/>
  <c r="AB48" i="8"/>
  <c r="AC48" i="8"/>
  <c r="AD48" i="8"/>
  <c r="Y49" i="8"/>
  <c r="Z49" i="8"/>
  <c r="AA49" i="8"/>
  <c r="AB49" i="8"/>
  <c r="AC49" i="8"/>
  <c r="AD49" i="8"/>
  <c r="Y50" i="8"/>
  <c r="Z50" i="8"/>
  <c r="AA50" i="8"/>
  <c r="AB50" i="8"/>
  <c r="AC50" i="8"/>
  <c r="AD50" i="8"/>
  <c r="Y51" i="8"/>
  <c r="Z51" i="8"/>
  <c r="AA51" i="8"/>
  <c r="AB51" i="8"/>
  <c r="AC51" i="8"/>
  <c r="AD51" i="8"/>
  <c r="Y52" i="8"/>
  <c r="Z52" i="8"/>
  <c r="AA52" i="8"/>
  <c r="AB52" i="8"/>
  <c r="AC52" i="8"/>
  <c r="AD52" i="8"/>
  <c r="Y53" i="8"/>
  <c r="Z53" i="8"/>
  <c r="AA53" i="8"/>
  <c r="AB53" i="8"/>
  <c r="AC53" i="8"/>
  <c r="AD53" i="8"/>
  <c r="Y54" i="8"/>
  <c r="Z54" i="8"/>
  <c r="AA54" i="8"/>
  <c r="AB54" i="8"/>
  <c r="AC54" i="8"/>
  <c r="AD54" i="8"/>
  <c r="Y55" i="8"/>
  <c r="Z55" i="8"/>
  <c r="AA55" i="8"/>
  <c r="AB55" i="8"/>
  <c r="AC55" i="8"/>
  <c r="AD55" i="8"/>
  <c r="Y56" i="8"/>
  <c r="Z56" i="8"/>
  <c r="AA56" i="8"/>
  <c r="AB56" i="8"/>
  <c r="AC56" i="8"/>
  <c r="AD56" i="8"/>
  <c r="Y57" i="8"/>
  <c r="Z57" i="8"/>
  <c r="AA57" i="8"/>
  <c r="AB57" i="8"/>
  <c r="AC57" i="8"/>
  <c r="AD57" i="8"/>
  <c r="Y58" i="8"/>
  <c r="Z58" i="8"/>
  <c r="AA58" i="8"/>
  <c r="AB58" i="8"/>
  <c r="AC58" i="8"/>
  <c r="AD58" i="8"/>
  <c r="Y59" i="8"/>
  <c r="Z59" i="8"/>
  <c r="AA59" i="8"/>
  <c r="AB59" i="8"/>
  <c r="AC59" i="8"/>
  <c r="AD59" i="8"/>
  <c r="Y60" i="8"/>
  <c r="Z60" i="8"/>
  <c r="AA60" i="8"/>
  <c r="AB60" i="8"/>
  <c r="AC60" i="8"/>
  <c r="AD60" i="8"/>
  <c r="Y61" i="8"/>
  <c r="Z61" i="8"/>
  <c r="AA61" i="8"/>
  <c r="AB61" i="8"/>
  <c r="AC61" i="8"/>
  <c r="AD61" i="8"/>
  <c r="Y62" i="8"/>
  <c r="Z62" i="8"/>
  <c r="AA62" i="8"/>
  <c r="AB62" i="8"/>
  <c r="AC62" i="8"/>
  <c r="AD62" i="8"/>
  <c r="Y63" i="8"/>
  <c r="Z63" i="8"/>
  <c r="AA63" i="8"/>
  <c r="AB63" i="8"/>
  <c r="AC63" i="8"/>
  <c r="AD63" i="8"/>
  <c r="Y64" i="8"/>
  <c r="Z64" i="8"/>
  <c r="AA64" i="8"/>
  <c r="AB64" i="8"/>
  <c r="AC64" i="8"/>
  <c r="AD64" i="8"/>
  <c r="Y65" i="8"/>
  <c r="Z65" i="8"/>
  <c r="AA65" i="8"/>
  <c r="AB65" i="8"/>
  <c r="AC65" i="8"/>
  <c r="AD65" i="8"/>
  <c r="Y66" i="8"/>
  <c r="Z66" i="8"/>
  <c r="AA66" i="8"/>
  <c r="AB66" i="8"/>
  <c r="AC66" i="8"/>
  <c r="AD66" i="8"/>
  <c r="Y67" i="8"/>
  <c r="Z67" i="8"/>
  <c r="AA67" i="8"/>
  <c r="AB67" i="8"/>
  <c r="AC67" i="8"/>
  <c r="AD67" i="8"/>
  <c r="Y68" i="8"/>
  <c r="Z68" i="8"/>
  <c r="AA68" i="8"/>
  <c r="AB68" i="8"/>
  <c r="AC68" i="8"/>
  <c r="AD68" i="8"/>
  <c r="Y69" i="8"/>
  <c r="Z69" i="8"/>
  <c r="AA69" i="8"/>
  <c r="AB69" i="8"/>
  <c r="AC69" i="8"/>
  <c r="AD69" i="8"/>
  <c r="Y70" i="8"/>
  <c r="Z70" i="8"/>
  <c r="AA70" i="8"/>
  <c r="AB70" i="8"/>
  <c r="AC70" i="8"/>
  <c r="AD70" i="8"/>
  <c r="Y71" i="8"/>
  <c r="Z71" i="8"/>
  <c r="AA71" i="8"/>
  <c r="AB71" i="8"/>
  <c r="AC71" i="8"/>
  <c r="AD71" i="8"/>
  <c r="Y72" i="8"/>
  <c r="Z72" i="8"/>
  <c r="AA72" i="8"/>
  <c r="AB72" i="8"/>
  <c r="AC72" i="8"/>
  <c r="AD72" i="8"/>
  <c r="Y73" i="8"/>
  <c r="Z73" i="8"/>
  <c r="AA73" i="8"/>
  <c r="AB73" i="8"/>
  <c r="AC73" i="8"/>
  <c r="AD73" i="8"/>
  <c r="Y74" i="8"/>
  <c r="Z74" i="8"/>
  <c r="AA74" i="8"/>
  <c r="AB74" i="8"/>
  <c r="AC74" i="8"/>
  <c r="AD74" i="8"/>
  <c r="Y75" i="8"/>
  <c r="Z75" i="8"/>
  <c r="AA75" i="8"/>
  <c r="AB75" i="8"/>
  <c r="AC75" i="8"/>
  <c r="AD75" i="8"/>
  <c r="Y76" i="8"/>
  <c r="Z76" i="8"/>
  <c r="AA76" i="8"/>
  <c r="AB76" i="8"/>
  <c r="AC76" i="8"/>
  <c r="AD76" i="8"/>
  <c r="Y77" i="8"/>
  <c r="Z77" i="8"/>
  <c r="AA77" i="8"/>
  <c r="AB77" i="8"/>
  <c r="AC77" i="8"/>
  <c r="AD77" i="8"/>
  <c r="Y78" i="8"/>
  <c r="Z78" i="8"/>
  <c r="AA78" i="8"/>
  <c r="AB78" i="8"/>
  <c r="AC78" i="8"/>
  <c r="AD78" i="8"/>
  <c r="Y79" i="8"/>
  <c r="Z79" i="8"/>
  <c r="AA79" i="8"/>
  <c r="AB79" i="8"/>
  <c r="AC79" i="8"/>
  <c r="AD79" i="8"/>
  <c r="Y80" i="8"/>
  <c r="Z80" i="8"/>
  <c r="AA80" i="8"/>
  <c r="AB80" i="8"/>
  <c r="AC80" i="8"/>
  <c r="AD80" i="8"/>
  <c r="Y81" i="8"/>
  <c r="Z81" i="8"/>
  <c r="AA81" i="8"/>
  <c r="AB81" i="8"/>
  <c r="AC81" i="8"/>
  <c r="AD81" i="8"/>
  <c r="Y82" i="8"/>
  <c r="Z82" i="8"/>
  <c r="AA82" i="8"/>
  <c r="AB82" i="8"/>
  <c r="AC82" i="8"/>
  <c r="AD82" i="8"/>
  <c r="Y83" i="8"/>
  <c r="Z83" i="8"/>
  <c r="AA83" i="8"/>
  <c r="AB83" i="8"/>
  <c r="AC83" i="8"/>
  <c r="AD83" i="8"/>
  <c r="Y84" i="8"/>
  <c r="Z84" i="8"/>
  <c r="AA84" i="8"/>
  <c r="AB84" i="8"/>
  <c r="AC84" i="8"/>
  <c r="AD84" i="8"/>
  <c r="Y85" i="8"/>
  <c r="Z85" i="8"/>
  <c r="AA85" i="8"/>
  <c r="AB85" i="8"/>
  <c r="AC85" i="8"/>
  <c r="AD85" i="8"/>
  <c r="Y86" i="8"/>
  <c r="Z86" i="8"/>
  <c r="AA86" i="8"/>
  <c r="AB86" i="8"/>
  <c r="AC86" i="8"/>
  <c r="AD86" i="8"/>
  <c r="Y87" i="8"/>
  <c r="Z87" i="8"/>
  <c r="AA87" i="8"/>
  <c r="AB87" i="8"/>
  <c r="AC87" i="8"/>
  <c r="AD87" i="8"/>
  <c r="Y88" i="8"/>
  <c r="Z88" i="8"/>
  <c r="AA88" i="8"/>
  <c r="AB88" i="8"/>
  <c r="AC88" i="8"/>
  <c r="AD88" i="8"/>
  <c r="Y89" i="8"/>
  <c r="Z89" i="8"/>
  <c r="AA89" i="8"/>
  <c r="AB89" i="8"/>
  <c r="AC89" i="8"/>
  <c r="AD89" i="8"/>
  <c r="Y90" i="8"/>
  <c r="Z90" i="8"/>
  <c r="AA90" i="8"/>
  <c r="AB90" i="8"/>
  <c r="AC90" i="8"/>
  <c r="AD90" i="8"/>
  <c r="Y91" i="8"/>
  <c r="Z91" i="8"/>
  <c r="AA91" i="8"/>
  <c r="AB91" i="8"/>
  <c r="AC91" i="8"/>
  <c r="AD91" i="8"/>
  <c r="Y92" i="8"/>
  <c r="Z92" i="8"/>
  <c r="AA92" i="8"/>
  <c r="AB92" i="8"/>
  <c r="AC92" i="8"/>
  <c r="AD92" i="8"/>
  <c r="Y93" i="8"/>
  <c r="Z93" i="8"/>
  <c r="AA93" i="8"/>
  <c r="AB93" i="8"/>
  <c r="AC93" i="8"/>
  <c r="AD93" i="8"/>
  <c r="Y94" i="8"/>
  <c r="Z94" i="8"/>
  <c r="AA94" i="8"/>
  <c r="AB94" i="8"/>
  <c r="AC94" i="8"/>
  <c r="AD94" i="8"/>
  <c r="Y95" i="8"/>
  <c r="Z95" i="8"/>
  <c r="AA95" i="8"/>
  <c r="AB95" i="8"/>
  <c r="AC95" i="8"/>
  <c r="AD95" i="8"/>
  <c r="Y96" i="8"/>
  <c r="Z96" i="8"/>
  <c r="AA96" i="8"/>
  <c r="AB96" i="8"/>
  <c r="AC96" i="8"/>
  <c r="AD96" i="8"/>
  <c r="Y97" i="8"/>
  <c r="Z97" i="8"/>
  <c r="AA97" i="8"/>
  <c r="AB97" i="8"/>
  <c r="AC97" i="8"/>
  <c r="AD97" i="8"/>
  <c r="Y98" i="8"/>
  <c r="Z98" i="8"/>
  <c r="AA98" i="8"/>
  <c r="AB98" i="8"/>
  <c r="AC98" i="8"/>
  <c r="AD98" i="8"/>
  <c r="Y99" i="8"/>
  <c r="Z99" i="8"/>
  <c r="AA99" i="8"/>
  <c r="AB99" i="8"/>
  <c r="AC99" i="8"/>
  <c r="AD99" i="8"/>
  <c r="Y100" i="8"/>
  <c r="Z100" i="8"/>
  <c r="AA100" i="8"/>
  <c r="AB100" i="8"/>
  <c r="AC100" i="8"/>
  <c r="AD100" i="8"/>
  <c r="Y101" i="8"/>
  <c r="Z101" i="8"/>
  <c r="AA101" i="8"/>
  <c r="AB101" i="8"/>
  <c r="AC101" i="8"/>
  <c r="AD101" i="8"/>
  <c r="Y102" i="8"/>
  <c r="Z102" i="8"/>
  <c r="AA102" i="8"/>
  <c r="AB102" i="8"/>
  <c r="AC102" i="8"/>
  <c r="AD102" i="8"/>
  <c r="Y103" i="8"/>
  <c r="Z103" i="8"/>
  <c r="AA103" i="8"/>
  <c r="AB103" i="8"/>
  <c r="AC103" i="8"/>
  <c r="AD103" i="8"/>
  <c r="Y104" i="8"/>
  <c r="Z104" i="8"/>
  <c r="AA104" i="8"/>
  <c r="AB104" i="8"/>
  <c r="AC104" i="8"/>
  <c r="AD104" i="8"/>
  <c r="Y105" i="8"/>
  <c r="Z105" i="8"/>
  <c r="AA105" i="8"/>
  <c r="AB105" i="8"/>
  <c r="AC105" i="8"/>
  <c r="AD105" i="8"/>
  <c r="Y106" i="8"/>
  <c r="Z106" i="8"/>
  <c r="AA106" i="8"/>
  <c r="AB106" i="8"/>
  <c r="AC106" i="8"/>
  <c r="AD106" i="8"/>
  <c r="Y107" i="8"/>
  <c r="Z107" i="8"/>
  <c r="AA107" i="8"/>
  <c r="AB107" i="8"/>
  <c r="AC107" i="8"/>
  <c r="AD107" i="8"/>
  <c r="Y108" i="8"/>
  <c r="Z108" i="8"/>
  <c r="AA108" i="8"/>
  <c r="AB108" i="8"/>
  <c r="AC108" i="8"/>
  <c r="AD108" i="8"/>
  <c r="Y109" i="8"/>
  <c r="Z109" i="8"/>
  <c r="AA109" i="8"/>
  <c r="AB109" i="8"/>
  <c r="AC109" i="8"/>
  <c r="AD109" i="8"/>
  <c r="Y110" i="8"/>
  <c r="Z110" i="8"/>
  <c r="AA110" i="8"/>
  <c r="AB110" i="8"/>
  <c r="AC110" i="8"/>
  <c r="AD110" i="8"/>
  <c r="Y111" i="8"/>
  <c r="Z111" i="8"/>
  <c r="AA111" i="8"/>
  <c r="AB111" i="8"/>
  <c r="AC111" i="8"/>
  <c r="AD111" i="8"/>
  <c r="Y112" i="8"/>
  <c r="Z112" i="8"/>
  <c r="AA112" i="8"/>
  <c r="AB112" i="8"/>
  <c r="AC112" i="8"/>
  <c r="AD112" i="8"/>
  <c r="Y113" i="8"/>
  <c r="Z113" i="8"/>
  <c r="AA113" i="8"/>
  <c r="AB113" i="8"/>
  <c r="AC113" i="8"/>
  <c r="AD113" i="8"/>
  <c r="Y114" i="8"/>
  <c r="Z114" i="8"/>
  <c r="AA114" i="8"/>
  <c r="AB114" i="8"/>
  <c r="AC114" i="8"/>
  <c r="AD114" i="8"/>
  <c r="Y115" i="8"/>
  <c r="Z115" i="8"/>
  <c r="AA115" i="8"/>
  <c r="AB115" i="8"/>
  <c r="AC115" i="8"/>
  <c r="AD115" i="8"/>
  <c r="Y116" i="8"/>
  <c r="Z116" i="8"/>
  <c r="AA116" i="8"/>
  <c r="AB116" i="8"/>
  <c r="AC116" i="8"/>
  <c r="AD116" i="8"/>
  <c r="Y117" i="8"/>
  <c r="Z117" i="8"/>
  <c r="AA117" i="8"/>
  <c r="AB117" i="8"/>
  <c r="AC117" i="8"/>
  <c r="AD117" i="8"/>
  <c r="Y118" i="8"/>
  <c r="Z118" i="8"/>
  <c r="AA118" i="8"/>
  <c r="AB118" i="8"/>
  <c r="AC118" i="8"/>
  <c r="AD118" i="8"/>
  <c r="Y119" i="8"/>
  <c r="Z119" i="8"/>
  <c r="AA119" i="8"/>
  <c r="AB119" i="8"/>
  <c r="AC119" i="8"/>
  <c r="AD119" i="8"/>
  <c r="Y120" i="8"/>
  <c r="Z120" i="8"/>
  <c r="AA120" i="8"/>
  <c r="AB120" i="8"/>
  <c r="AC120" i="8"/>
  <c r="AD120" i="8"/>
  <c r="Y121" i="8"/>
  <c r="Z121" i="8"/>
  <c r="AA121" i="8"/>
  <c r="AB121" i="8"/>
  <c r="AC121" i="8"/>
  <c r="AD121" i="8"/>
  <c r="Y122" i="8"/>
  <c r="Z122" i="8"/>
  <c r="AA122" i="8"/>
  <c r="AB122" i="8"/>
  <c r="AC122" i="8"/>
  <c r="AD122" i="8"/>
  <c r="Y123" i="8"/>
  <c r="Z123" i="8"/>
  <c r="AA123" i="8"/>
  <c r="AB123" i="8"/>
  <c r="AC123" i="8"/>
  <c r="AD123" i="8"/>
  <c r="Y124" i="8"/>
  <c r="Z124" i="8"/>
  <c r="AA124" i="8"/>
  <c r="AB124" i="8"/>
  <c r="AC124" i="8"/>
  <c r="AD124" i="8"/>
  <c r="Y125" i="8"/>
  <c r="Z125" i="8"/>
  <c r="AA125" i="8"/>
  <c r="AB125" i="8"/>
  <c r="AC125" i="8"/>
  <c r="AD125" i="8"/>
  <c r="Y126" i="8"/>
  <c r="Z126" i="8"/>
  <c r="AA126" i="8"/>
  <c r="AB126" i="8"/>
  <c r="AC126" i="8"/>
  <c r="AD126" i="8"/>
  <c r="Y127" i="8"/>
  <c r="Z127" i="8"/>
  <c r="AA127" i="8"/>
  <c r="AB127" i="8"/>
  <c r="AC127" i="8"/>
  <c r="AD127" i="8"/>
  <c r="Y128" i="8"/>
  <c r="Z128" i="8"/>
  <c r="AA128" i="8"/>
  <c r="AB128" i="8"/>
  <c r="AC128" i="8"/>
  <c r="AD128" i="8"/>
  <c r="Y129" i="8"/>
  <c r="Z129" i="8"/>
  <c r="AA129" i="8"/>
  <c r="AB129" i="8"/>
  <c r="AC129" i="8"/>
  <c r="AD129" i="8"/>
  <c r="Y130" i="8"/>
  <c r="Z130" i="8"/>
  <c r="AA130" i="8"/>
  <c r="AB130" i="8"/>
  <c r="AC130" i="8"/>
  <c r="AD130" i="8"/>
  <c r="Y131" i="8"/>
  <c r="Z131" i="8"/>
  <c r="AA131" i="8"/>
  <c r="AB131" i="8"/>
  <c r="AC131" i="8"/>
  <c r="AD131" i="8"/>
  <c r="Y132" i="8"/>
  <c r="Z132" i="8"/>
  <c r="AA132" i="8"/>
  <c r="AB132" i="8"/>
  <c r="AC132" i="8"/>
  <c r="AD132" i="8"/>
  <c r="Y133" i="8"/>
  <c r="Z133" i="8"/>
  <c r="AA133" i="8"/>
  <c r="AB133" i="8"/>
  <c r="AC133" i="8"/>
  <c r="AD133" i="8"/>
  <c r="Y134" i="8"/>
  <c r="Z134" i="8"/>
  <c r="AA134" i="8"/>
  <c r="AB134" i="8"/>
  <c r="AC134" i="8"/>
  <c r="AD134" i="8"/>
  <c r="Y135" i="8"/>
  <c r="Z135" i="8"/>
  <c r="AA135" i="8"/>
  <c r="AB135" i="8"/>
  <c r="AC135" i="8"/>
  <c r="AD135" i="8"/>
  <c r="Y136" i="8"/>
  <c r="Z136" i="8"/>
  <c r="AA136" i="8"/>
  <c r="AB136" i="8"/>
  <c r="AC136" i="8"/>
  <c r="AD136" i="8"/>
  <c r="Y137" i="8"/>
  <c r="Z137" i="8"/>
  <c r="AA137" i="8"/>
  <c r="AB137" i="8"/>
  <c r="AC137" i="8"/>
  <c r="AD137" i="8"/>
  <c r="Y138" i="8"/>
  <c r="Z138" i="8"/>
  <c r="AA138" i="8"/>
  <c r="AB138" i="8"/>
  <c r="AC138" i="8"/>
  <c r="AD138" i="8"/>
  <c r="Y139" i="8"/>
  <c r="Z139" i="8"/>
  <c r="AA139" i="8"/>
  <c r="AB139" i="8"/>
  <c r="AC139" i="8"/>
  <c r="AD139" i="8"/>
  <c r="Y140" i="8"/>
  <c r="Z140" i="8"/>
  <c r="AA140" i="8"/>
  <c r="AB140" i="8"/>
  <c r="AC140" i="8"/>
  <c r="AD140" i="8"/>
  <c r="Y141" i="8"/>
  <c r="Z141" i="8"/>
  <c r="AA141" i="8"/>
  <c r="AB141" i="8"/>
  <c r="AC141" i="8"/>
  <c r="AD141" i="8"/>
  <c r="Y142" i="8"/>
  <c r="Z142" i="8"/>
  <c r="AA142" i="8"/>
  <c r="AB142" i="8"/>
  <c r="AC142" i="8"/>
  <c r="AD142" i="8"/>
  <c r="Y143" i="8"/>
  <c r="Z143" i="8"/>
  <c r="AA143" i="8"/>
  <c r="AB143" i="8"/>
  <c r="AC143" i="8"/>
  <c r="AD143" i="8"/>
  <c r="Y144" i="8"/>
  <c r="Z144" i="8"/>
  <c r="AA144" i="8"/>
  <c r="AB144" i="8"/>
  <c r="AC144" i="8"/>
  <c r="AD144" i="8"/>
  <c r="Y145" i="8"/>
  <c r="Z145" i="8"/>
  <c r="AA145" i="8"/>
  <c r="AB145" i="8"/>
  <c r="AC145" i="8"/>
  <c r="AD145" i="8"/>
  <c r="Y146" i="8"/>
  <c r="Z146" i="8"/>
  <c r="AA146" i="8"/>
  <c r="AB146" i="8"/>
  <c r="AC146" i="8"/>
  <c r="AD146" i="8"/>
  <c r="Y147" i="8"/>
  <c r="Z147" i="8"/>
  <c r="AA147" i="8"/>
  <c r="AB147" i="8"/>
  <c r="AC147" i="8"/>
  <c r="AD147" i="8"/>
  <c r="Y148" i="8"/>
  <c r="Z148" i="8"/>
  <c r="AA148" i="8"/>
  <c r="AB148" i="8"/>
  <c r="AC148" i="8"/>
  <c r="AD148" i="8"/>
  <c r="Y149" i="8"/>
  <c r="Z149" i="8"/>
  <c r="AA149" i="8"/>
  <c r="AB149" i="8"/>
  <c r="AC149" i="8"/>
  <c r="AD149" i="8"/>
  <c r="Y150" i="8"/>
  <c r="Z150" i="8"/>
  <c r="AA150" i="8"/>
  <c r="AB150" i="8"/>
  <c r="AC150" i="8"/>
  <c r="AD150" i="8"/>
  <c r="Y151" i="8"/>
  <c r="Z151" i="8"/>
  <c r="AA151" i="8"/>
  <c r="AB151" i="8"/>
  <c r="AC151" i="8"/>
  <c r="AD151" i="8"/>
  <c r="Y152" i="8"/>
  <c r="Z152" i="8"/>
  <c r="AA152" i="8"/>
  <c r="AB152" i="8"/>
  <c r="AC152" i="8"/>
  <c r="AD152" i="8"/>
  <c r="Y153" i="8"/>
  <c r="Z153" i="8"/>
  <c r="AA153" i="8"/>
  <c r="AB153" i="8"/>
  <c r="AC153" i="8"/>
  <c r="AD153" i="8"/>
  <c r="Y154" i="8"/>
  <c r="Z154" i="8"/>
  <c r="AA154" i="8"/>
  <c r="AB154" i="8"/>
  <c r="AC154" i="8"/>
  <c r="AD154" i="8"/>
  <c r="Y155" i="8"/>
  <c r="Z155" i="8"/>
  <c r="AA155" i="8"/>
  <c r="AB155" i="8"/>
  <c r="AC155" i="8"/>
  <c r="AD155" i="8"/>
  <c r="Y156" i="8"/>
  <c r="Z156" i="8"/>
  <c r="AA156" i="8"/>
  <c r="AB156" i="8"/>
  <c r="AC156" i="8"/>
  <c r="AD156" i="8"/>
  <c r="Y157" i="8"/>
  <c r="Z157" i="8"/>
  <c r="AA157" i="8"/>
  <c r="AB157" i="8"/>
  <c r="AC157" i="8"/>
  <c r="AD157" i="8"/>
  <c r="Y158" i="8"/>
  <c r="Z158" i="8"/>
  <c r="AA158" i="8"/>
  <c r="AB158" i="8"/>
  <c r="AC158" i="8"/>
  <c r="AD158" i="8"/>
  <c r="Y159" i="8"/>
  <c r="Z159" i="8"/>
  <c r="AA159" i="8"/>
  <c r="AB159" i="8"/>
  <c r="AC159" i="8"/>
  <c r="AD159" i="8"/>
  <c r="Y160" i="8"/>
  <c r="Z160" i="8"/>
  <c r="AA160" i="8"/>
  <c r="AB160" i="8"/>
  <c r="AC160" i="8"/>
  <c r="AD160" i="8"/>
  <c r="Y161" i="8"/>
  <c r="Z161" i="8"/>
  <c r="AA161" i="8"/>
  <c r="AB161" i="8"/>
  <c r="AC161" i="8"/>
  <c r="AD161" i="8"/>
  <c r="Y162" i="8"/>
  <c r="Z162" i="8"/>
  <c r="AA162" i="8"/>
  <c r="AB162" i="8"/>
  <c r="AC162" i="8"/>
  <c r="AD162" i="8"/>
  <c r="Y163" i="8"/>
  <c r="Z163" i="8"/>
  <c r="AA163" i="8"/>
  <c r="AB163" i="8"/>
  <c r="AC163" i="8"/>
  <c r="AD163" i="8"/>
  <c r="Y164" i="8"/>
  <c r="Z164" i="8"/>
  <c r="AA164" i="8"/>
  <c r="AB164" i="8"/>
  <c r="AC164" i="8"/>
  <c r="AD164" i="8"/>
  <c r="Y165" i="8"/>
  <c r="Z165" i="8"/>
  <c r="AA165" i="8"/>
  <c r="AB165" i="8"/>
  <c r="AC165" i="8"/>
  <c r="AD165" i="8"/>
  <c r="Y166" i="8"/>
  <c r="Z166" i="8"/>
  <c r="AA166" i="8"/>
  <c r="AB166" i="8"/>
  <c r="AC166" i="8"/>
  <c r="AD166" i="8"/>
  <c r="Y167" i="8"/>
  <c r="Z167" i="8"/>
  <c r="AA167" i="8"/>
  <c r="AB167" i="8"/>
  <c r="AC167" i="8"/>
  <c r="AD167" i="8"/>
  <c r="Y168" i="8"/>
  <c r="Z168" i="8"/>
  <c r="AA168" i="8"/>
  <c r="AB168" i="8"/>
  <c r="AC168" i="8"/>
  <c r="AD168" i="8"/>
  <c r="Y169" i="8"/>
  <c r="Z169" i="8"/>
  <c r="AA169" i="8"/>
  <c r="AB169" i="8"/>
  <c r="AC169" i="8"/>
  <c r="AD169" i="8"/>
  <c r="Y170" i="8"/>
  <c r="Z170" i="8"/>
  <c r="AA170" i="8"/>
  <c r="AB170" i="8"/>
  <c r="AC170" i="8"/>
  <c r="AD170" i="8"/>
  <c r="Y171" i="8"/>
  <c r="Z171" i="8"/>
  <c r="AA171" i="8"/>
  <c r="AB171" i="8"/>
  <c r="AC171" i="8"/>
  <c r="AD171" i="8"/>
  <c r="Y172" i="8"/>
  <c r="Z172" i="8"/>
  <c r="AA172" i="8"/>
  <c r="AB172" i="8"/>
  <c r="AC172" i="8"/>
  <c r="AD172" i="8"/>
  <c r="Y173" i="8"/>
  <c r="Z173" i="8"/>
  <c r="AA173" i="8"/>
  <c r="AB173" i="8"/>
  <c r="AC173" i="8"/>
  <c r="AD173" i="8"/>
  <c r="Y174" i="8"/>
  <c r="Z174" i="8"/>
  <c r="AA174" i="8"/>
  <c r="AB174" i="8"/>
  <c r="AC174" i="8"/>
  <c r="AD174" i="8"/>
  <c r="Y175" i="8"/>
  <c r="Z175" i="8"/>
  <c r="AA175" i="8"/>
  <c r="AB175" i="8"/>
  <c r="AC175" i="8"/>
  <c r="AD175" i="8"/>
  <c r="Y176" i="8"/>
  <c r="Z176" i="8"/>
  <c r="AA176" i="8"/>
  <c r="AB176" i="8"/>
  <c r="AC176" i="8"/>
  <c r="AD176" i="8"/>
  <c r="Y177" i="8"/>
  <c r="Z177" i="8"/>
  <c r="AA177" i="8"/>
  <c r="AB177" i="8"/>
  <c r="AC177" i="8"/>
  <c r="AD177" i="8"/>
  <c r="AD17" i="8"/>
  <c r="AC17" i="8"/>
  <c r="AB17" i="8"/>
  <c r="AA17" i="8"/>
  <c r="Z17" i="8"/>
  <c r="Y17" i="8"/>
  <c r="AD16" i="8"/>
  <c r="AC16" i="8"/>
  <c r="AB16" i="8"/>
  <c r="AA16" i="8"/>
  <c r="Z16" i="8"/>
  <c r="Y16" i="8"/>
  <c r="AD15" i="8"/>
  <c r="AC15" i="8"/>
  <c r="AB15" i="8"/>
  <c r="AA15" i="8"/>
  <c r="Z15" i="8"/>
  <c r="Y15" i="8"/>
  <c r="AD14" i="8"/>
  <c r="AC14" i="8"/>
  <c r="AB14" i="8"/>
  <c r="AA14" i="8"/>
  <c r="Z14" i="8"/>
  <c r="Y14" i="8"/>
  <c r="AD13" i="8"/>
  <c r="AC13" i="8"/>
  <c r="AB13" i="8"/>
  <c r="AA13" i="8"/>
  <c r="Z13" i="8"/>
  <c r="Y13" i="8"/>
  <c r="AD12" i="8"/>
  <c r="AC12" i="8"/>
  <c r="AB12" i="8"/>
  <c r="AA12" i="8"/>
  <c r="Z12" i="8"/>
  <c r="Y12" i="8"/>
  <c r="AD11" i="8"/>
  <c r="AC11" i="8"/>
  <c r="AB11" i="8"/>
  <c r="AA11" i="8"/>
  <c r="Z11" i="8"/>
  <c r="Y11" i="8"/>
  <c r="AD10" i="8"/>
  <c r="AC10" i="8"/>
  <c r="AB10" i="8"/>
  <c r="AA10" i="8"/>
  <c r="Z10" i="8"/>
  <c r="Y10" i="8"/>
  <c r="AD9" i="8"/>
  <c r="AC9" i="8"/>
  <c r="AB9" i="8"/>
  <c r="AA9" i="8"/>
  <c r="Z9" i="8"/>
  <c r="Y9" i="8"/>
  <c r="AD8" i="8"/>
  <c r="AC8" i="8"/>
  <c r="AB8" i="8"/>
  <c r="AA8" i="8"/>
  <c r="Z8" i="8"/>
  <c r="Y8" i="8"/>
  <c r="AD7" i="8"/>
  <c r="AC7" i="8"/>
  <c r="AB7" i="8"/>
  <c r="AA7" i="8"/>
  <c r="Z7" i="8"/>
  <c r="Y7" i="8"/>
  <c r="AD6" i="8"/>
  <c r="AC6" i="8"/>
  <c r="AB6" i="8"/>
  <c r="AA6" i="8"/>
  <c r="Z6" i="8"/>
  <c r="Y6" i="8"/>
  <c r="AD5" i="8"/>
  <c r="AC5" i="8"/>
  <c r="AB5" i="8"/>
  <c r="AA5" i="8"/>
  <c r="Z5" i="8"/>
  <c r="Y5" i="8"/>
  <c r="AD4" i="8"/>
  <c r="AC4" i="8"/>
  <c r="AB4" i="8"/>
  <c r="AA4" i="8"/>
  <c r="Z4" i="8"/>
  <c r="Y4" i="8"/>
  <c r="AD3" i="8"/>
  <c r="AC3" i="8"/>
  <c r="AB3" i="8"/>
  <c r="AA3" i="8"/>
  <c r="Z3" i="8"/>
  <c r="Y3" i="8"/>
  <c r="AD2" i="8"/>
  <c r="AC2" i="8"/>
  <c r="AB2" i="8"/>
  <c r="AA2" i="8"/>
  <c r="Z2" i="8"/>
  <c r="Y2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14" i="8"/>
  <c r="A15" i="8"/>
  <c r="A16" i="8"/>
  <c r="A17" i="8"/>
  <c r="A18" i="8"/>
  <c r="A19" i="8"/>
  <c r="A20" i="8"/>
  <c r="A21" i="8"/>
  <c r="A22" i="8"/>
  <c r="A23" i="8"/>
  <c r="A13" i="8"/>
  <c r="A10" i="8"/>
  <c r="A11" i="8"/>
  <c r="A12" i="8"/>
  <c r="A2" i="8"/>
  <c r="A3" i="8"/>
  <c r="A4" i="8"/>
  <c r="A5" i="8"/>
  <c r="A6" i="8"/>
  <c r="A7" i="8"/>
  <c r="A8" i="8"/>
  <c r="A9" i="8"/>
  <c r="D13" i="8"/>
  <c r="D14" i="8"/>
  <c r="D10" i="8"/>
  <c r="D11" i="8"/>
  <c r="L3" i="7"/>
  <c r="L4" i="7"/>
  <c r="L5" i="7"/>
  <c r="L6" i="7"/>
  <c r="L7" i="7"/>
  <c r="L8" i="7"/>
  <c r="L9" i="7"/>
  <c r="L10" i="7"/>
  <c r="L11" i="7"/>
  <c r="L12" i="7"/>
  <c r="L13" i="7"/>
  <c r="L14" i="7"/>
  <c r="L15" i="7"/>
  <c r="L16" i="7"/>
  <c r="L17" i="7"/>
  <c r="L2" i="7"/>
  <c r="R10" i="8"/>
  <c r="R11" i="8"/>
  <c r="R12" i="8"/>
  <c r="R2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2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90" i="8"/>
  <c r="R91" i="8"/>
  <c r="R92" i="8"/>
  <c r="R93" i="8"/>
  <c r="R94" i="8"/>
  <c r="R95" i="8"/>
  <c r="R96" i="8"/>
  <c r="R97" i="8"/>
  <c r="R98" i="8"/>
  <c r="R99" i="8"/>
  <c r="R100" i="8"/>
  <c r="R101" i="8"/>
  <c r="R102" i="8"/>
  <c r="R103" i="8"/>
  <c r="R104" i="8"/>
  <c r="R105" i="8"/>
  <c r="R106" i="8"/>
  <c r="R107" i="8"/>
  <c r="R108" i="8"/>
  <c r="R109" i="8"/>
  <c r="R110" i="8"/>
  <c r="R111" i="8"/>
  <c r="R112" i="8"/>
  <c r="R113" i="8"/>
  <c r="R114" i="8"/>
  <c r="R115" i="8"/>
  <c r="R116" i="8"/>
  <c r="R117" i="8"/>
  <c r="R118" i="8"/>
  <c r="R119" i="8"/>
  <c r="R120" i="8"/>
  <c r="R121" i="8"/>
  <c r="R122" i="8"/>
  <c r="R123" i="8"/>
  <c r="R124" i="8"/>
  <c r="R125" i="8"/>
  <c r="R126" i="8"/>
  <c r="R127" i="8"/>
  <c r="R128" i="8"/>
  <c r="R129" i="8"/>
  <c r="R130" i="8"/>
  <c r="R131" i="8"/>
  <c r="R132" i="8"/>
  <c r="R133" i="8"/>
  <c r="R134" i="8"/>
  <c r="R135" i="8"/>
  <c r="R136" i="8"/>
  <c r="R137" i="8"/>
  <c r="R138" i="8"/>
  <c r="R139" i="8"/>
  <c r="R140" i="8"/>
  <c r="R141" i="8"/>
  <c r="R142" i="8"/>
  <c r="R143" i="8"/>
  <c r="R144" i="8"/>
  <c r="R145" i="8"/>
  <c r="R146" i="8"/>
  <c r="R147" i="8"/>
  <c r="R148" i="8"/>
  <c r="R149" i="8"/>
  <c r="R150" i="8"/>
  <c r="R151" i="8"/>
  <c r="R152" i="8"/>
  <c r="R153" i="8"/>
  <c r="R154" i="8"/>
  <c r="R155" i="8"/>
  <c r="R156" i="8"/>
  <c r="R157" i="8"/>
  <c r="R158" i="8"/>
  <c r="R159" i="8"/>
  <c r="R160" i="8"/>
  <c r="R161" i="8"/>
  <c r="R162" i="8"/>
  <c r="R163" i="8"/>
  <c r="R164" i="8"/>
  <c r="R165" i="8"/>
  <c r="R166" i="8"/>
  <c r="R167" i="8"/>
  <c r="R168" i="8"/>
  <c r="R169" i="8"/>
  <c r="R170" i="8"/>
  <c r="R171" i="8"/>
  <c r="R172" i="8"/>
  <c r="R173" i="8"/>
  <c r="R174" i="8"/>
  <c r="R175" i="8"/>
  <c r="R176" i="8"/>
  <c r="R177" i="8"/>
  <c r="P10" i="8"/>
  <c r="P11" i="8"/>
  <c r="P12" i="8"/>
  <c r="P2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6" i="8"/>
  <c r="P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0" i="8"/>
  <c r="P171" i="8"/>
  <c r="P172" i="8"/>
  <c r="P173" i="8"/>
  <c r="P174" i="8"/>
  <c r="P175" i="8"/>
  <c r="P176" i="8"/>
  <c r="P177" i="8"/>
  <c r="N10" i="8"/>
  <c r="N11" i="8"/>
  <c r="N12" i="8"/>
  <c r="N2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53" i="8"/>
  <c r="N154" i="8"/>
  <c r="N155" i="8"/>
  <c r="N156" i="8"/>
  <c r="N157" i="8"/>
  <c r="N158" i="8"/>
  <c r="N159" i="8"/>
  <c r="N160" i="8"/>
  <c r="N161" i="8"/>
  <c r="N162" i="8"/>
  <c r="N163" i="8"/>
  <c r="N164" i="8"/>
  <c r="N165" i="8"/>
  <c r="N166" i="8"/>
  <c r="N167" i="8"/>
  <c r="N168" i="8"/>
  <c r="N169" i="8"/>
  <c r="N170" i="8"/>
  <c r="N171" i="8"/>
  <c r="N172" i="8"/>
  <c r="N173" i="8"/>
  <c r="N174" i="8"/>
  <c r="N175" i="8"/>
  <c r="N176" i="8"/>
  <c r="N177" i="8"/>
  <c r="L177" i="8"/>
  <c r="L176" i="8"/>
  <c r="L175" i="8"/>
  <c r="L174" i="8"/>
  <c r="L173" i="8"/>
  <c r="L172" i="8"/>
  <c r="L171" i="8"/>
  <c r="L170" i="8"/>
  <c r="L169" i="8"/>
  <c r="L168" i="8"/>
  <c r="L167" i="8"/>
  <c r="L166" i="8"/>
  <c r="L165" i="8"/>
  <c r="L164" i="8"/>
  <c r="L163" i="8"/>
  <c r="L162" i="8"/>
  <c r="L161" i="8"/>
  <c r="L160" i="8"/>
  <c r="L159" i="8"/>
  <c r="L158" i="8"/>
  <c r="L157" i="8"/>
  <c r="L156" i="8"/>
  <c r="L155" i="8"/>
  <c r="L154" i="8"/>
  <c r="L153" i="8"/>
  <c r="L152" i="8"/>
  <c r="L151" i="8"/>
  <c r="L150" i="8"/>
  <c r="L149" i="8"/>
  <c r="L148" i="8"/>
  <c r="L147" i="8"/>
  <c r="L146" i="8"/>
  <c r="L145" i="8"/>
  <c r="L144" i="8"/>
  <c r="L143" i="8"/>
  <c r="L142" i="8"/>
  <c r="L141" i="8"/>
  <c r="L140" i="8"/>
  <c r="L139" i="8"/>
  <c r="L138" i="8"/>
  <c r="L137" i="8"/>
  <c r="L136" i="8"/>
  <c r="L135" i="8"/>
  <c r="L134" i="8"/>
  <c r="L133" i="8"/>
  <c r="L132" i="8"/>
  <c r="L131" i="8"/>
  <c r="L130" i="8"/>
  <c r="L129" i="8"/>
  <c r="L128" i="8"/>
  <c r="L127" i="8"/>
  <c r="L126" i="8"/>
  <c r="L125" i="8"/>
  <c r="L124" i="8"/>
  <c r="L123" i="8"/>
  <c r="L122" i="8"/>
  <c r="L121" i="8"/>
  <c r="L120" i="8"/>
  <c r="L119" i="8"/>
  <c r="L118" i="8"/>
  <c r="L117" i="8"/>
  <c r="L116" i="8"/>
  <c r="L115" i="8"/>
  <c r="L114" i="8"/>
  <c r="L113" i="8"/>
  <c r="L112" i="8"/>
  <c r="L111" i="8"/>
  <c r="L110" i="8"/>
  <c r="L109" i="8"/>
  <c r="L108" i="8"/>
  <c r="L107" i="8"/>
  <c r="L106" i="8"/>
  <c r="L105" i="8"/>
  <c r="L104" i="8"/>
  <c r="L103" i="8"/>
  <c r="L102" i="8"/>
  <c r="L101" i="8"/>
  <c r="L100" i="8"/>
  <c r="L99" i="8"/>
  <c r="L98" i="8"/>
  <c r="L97" i="8"/>
  <c r="L96" i="8"/>
  <c r="L95" i="8"/>
  <c r="L94" i="8"/>
  <c r="L93" i="8"/>
  <c r="L92" i="8"/>
  <c r="L91" i="8"/>
  <c r="L90" i="8"/>
  <c r="L89" i="8"/>
  <c r="L88" i="8"/>
  <c r="L87" i="8"/>
  <c r="L86" i="8"/>
  <c r="L85" i="8"/>
  <c r="L84" i="8"/>
  <c r="L83" i="8"/>
  <c r="L82" i="8"/>
  <c r="L81" i="8"/>
  <c r="L80" i="8"/>
  <c r="L79" i="8"/>
  <c r="L78" i="8"/>
  <c r="L77" i="8"/>
  <c r="L76" i="8"/>
  <c r="L75" i="8"/>
  <c r="L74" i="8"/>
  <c r="L73" i="8"/>
  <c r="L72" i="8"/>
  <c r="L71" i="8"/>
  <c r="L70" i="8"/>
  <c r="L69" i="8"/>
  <c r="L68" i="8"/>
  <c r="L67" i="8"/>
  <c r="L66" i="8"/>
  <c r="L65" i="8"/>
  <c r="L64" i="8"/>
  <c r="L63" i="8"/>
  <c r="L62" i="8"/>
  <c r="L61" i="8"/>
  <c r="L60" i="8"/>
  <c r="L59" i="8"/>
  <c r="L58" i="8"/>
  <c r="L57" i="8"/>
  <c r="L56" i="8"/>
  <c r="L55" i="8"/>
  <c r="L54" i="8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23" i="8"/>
  <c r="L12" i="8"/>
  <c r="L11" i="8"/>
  <c r="L10" i="8"/>
  <c r="J10" i="8"/>
  <c r="J11" i="8"/>
  <c r="J12" i="8"/>
  <c r="J2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D29" i="11" a="1"/>
  <c r="D29" i="11"/>
  <c r="E29" i="11" a="1"/>
  <c r="E29" i="11"/>
  <c r="F29" i="11" a="1"/>
  <c r="F29" i="11"/>
  <c r="D30" i="11" a="1"/>
  <c r="D30" i="11"/>
  <c r="E30" i="11" a="1"/>
  <c r="E30" i="11"/>
  <c r="F30" i="11" a="1"/>
  <c r="F30" i="11"/>
  <c r="D31" i="11" a="1"/>
  <c r="D31" i="11"/>
  <c r="E31" i="11" a="1"/>
  <c r="E31" i="11"/>
  <c r="F31" i="11" a="1"/>
  <c r="F31" i="11"/>
  <c r="D32" i="11" a="1"/>
  <c r="D32" i="11"/>
  <c r="E32" i="11" a="1"/>
  <c r="E32" i="11"/>
  <c r="F32" i="11" a="1"/>
  <c r="F32" i="11"/>
  <c r="D33" i="11" a="1"/>
  <c r="D33" i="11"/>
  <c r="E33" i="11" a="1"/>
  <c r="E33" i="11"/>
  <c r="F33" i="11" a="1"/>
  <c r="F33" i="11"/>
  <c r="D34" i="11" a="1"/>
  <c r="D34" i="11"/>
  <c r="E34" i="11" a="1"/>
  <c r="E34" i="11"/>
  <c r="F34" i="11" a="1"/>
  <c r="F34" i="11"/>
  <c r="D35" i="11" a="1"/>
  <c r="D35" i="11"/>
  <c r="E35" i="11" a="1"/>
  <c r="E35" i="11"/>
  <c r="F35" i="11" a="1"/>
  <c r="F35" i="11"/>
  <c r="D36" i="11" a="1"/>
  <c r="D36" i="11"/>
  <c r="E36" i="11" a="1"/>
  <c r="E36" i="11"/>
  <c r="F36" i="11" a="1"/>
  <c r="F36" i="11"/>
  <c r="D37" i="11" a="1"/>
  <c r="D37" i="11"/>
  <c r="E37" i="11" a="1"/>
  <c r="E37" i="11"/>
  <c r="F37" i="11" a="1"/>
  <c r="F37" i="11"/>
  <c r="D38" i="11" a="1"/>
  <c r="D38" i="11"/>
  <c r="E38" i="11" a="1"/>
  <c r="E38" i="11"/>
  <c r="F38" i="11" a="1"/>
  <c r="F38" i="11"/>
  <c r="D39" i="11" a="1"/>
  <c r="D39" i="11"/>
  <c r="E39" i="11" a="1"/>
  <c r="E39" i="11"/>
  <c r="F39" i="11" a="1"/>
  <c r="F39" i="11"/>
  <c r="D40" i="11" a="1"/>
  <c r="D40" i="11"/>
  <c r="E40" i="11" a="1"/>
  <c r="E40" i="11"/>
  <c r="F40" i="11" a="1"/>
  <c r="F40" i="11"/>
  <c r="D41" i="11" a="1"/>
  <c r="D41" i="11"/>
  <c r="E41" i="11" a="1"/>
  <c r="E41" i="11"/>
  <c r="F41" i="11" a="1"/>
  <c r="F41" i="11"/>
  <c r="D42" i="11" a="1"/>
  <c r="D42" i="11"/>
  <c r="E42" i="11" a="1"/>
  <c r="E42" i="11"/>
  <c r="F42" i="11" a="1"/>
  <c r="F42" i="11"/>
  <c r="D43" i="11" a="1"/>
  <c r="D43" i="11"/>
  <c r="E43" i="11" a="1"/>
  <c r="E43" i="11"/>
  <c r="F43" i="11" a="1"/>
  <c r="F43" i="11"/>
  <c r="D44" i="11" a="1"/>
  <c r="D44" i="11"/>
  <c r="E44" i="11" a="1"/>
  <c r="E44" i="11"/>
  <c r="F44" i="11" a="1"/>
  <c r="F44" i="11"/>
  <c r="D45" i="11" a="1"/>
  <c r="D45" i="11"/>
  <c r="E45" i="11" a="1"/>
  <c r="E45" i="11"/>
  <c r="F45" i="11" a="1"/>
  <c r="F45" i="11"/>
  <c r="D46" i="11" a="1"/>
  <c r="D46" i="11"/>
  <c r="E46" i="11" a="1"/>
  <c r="E46" i="11"/>
  <c r="F46" i="11" a="1"/>
  <c r="F46" i="11"/>
  <c r="D47" i="11" a="1"/>
  <c r="D47" i="11"/>
  <c r="E47" i="11" a="1"/>
  <c r="E47" i="11"/>
  <c r="F47" i="11" a="1"/>
  <c r="F47" i="11"/>
  <c r="D48" i="11" a="1"/>
  <c r="D48" i="11"/>
  <c r="E48" i="11" a="1"/>
  <c r="E48" i="11"/>
  <c r="F48" i="11" a="1"/>
  <c r="F48" i="11"/>
  <c r="D49" i="11" a="1"/>
  <c r="D49" i="11"/>
  <c r="E49" i="11" a="1"/>
  <c r="E49" i="11"/>
  <c r="F49" i="11" a="1"/>
  <c r="F49" i="11"/>
  <c r="D50" i="11" a="1"/>
  <c r="D50" i="11"/>
  <c r="E50" i="11" a="1"/>
  <c r="E50" i="11"/>
  <c r="F50" i="11" a="1"/>
  <c r="F50" i="11"/>
  <c r="D51" i="11" a="1"/>
  <c r="D51" i="11"/>
  <c r="E51" i="11" a="1"/>
  <c r="E51" i="11"/>
  <c r="F51" i="11" a="1"/>
  <c r="F51" i="11"/>
  <c r="D52" i="11" a="1"/>
  <c r="D52" i="11"/>
  <c r="E52" i="11" a="1"/>
  <c r="E52" i="11"/>
  <c r="F52" i="11" a="1"/>
  <c r="F52" i="11"/>
  <c r="D53" i="11" a="1"/>
  <c r="D53" i="11"/>
  <c r="E53" i="11" a="1"/>
  <c r="E53" i="11"/>
  <c r="F53" i="11" a="1"/>
  <c r="F53" i="11"/>
  <c r="D54" i="11" a="1"/>
  <c r="D54" i="11"/>
  <c r="E54" i="11" a="1"/>
  <c r="E54" i="11"/>
  <c r="F54" i="11" a="1"/>
  <c r="F54" i="11"/>
  <c r="D55" i="11" a="1"/>
  <c r="D55" i="11"/>
  <c r="E55" i="11" a="1"/>
  <c r="E55" i="11"/>
  <c r="F55" i="11" a="1"/>
  <c r="F55" i="11"/>
  <c r="D56" i="11" a="1"/>
  <c r="D56" i="11"/>
  <c r="E56" i="11" a="1"/>
  <c r="E56" i="11"/>
  <c r="F56" i="11" a="1"/>
  <c r="F56" i="11"/>
  <c r="D57" i="11" a="1"/>
  <c r="D57" i="11"/>
  <c r="E57" i="11" a="1"/>
  <c r="E57" i="11"/>
  <c r="F57" i="11" a="1"/>
  <c r="F57" i="11"/>
  <c r="D58" i="11" a="1"/>
  <c r="D58" i="11"/>
  <c r="E58" i="11" a="1"/>
  <c r="E58" i="11"/>
  <c r="F58" i="11" a="1"/>
  <c r="F58" i="11"/>
  <c r="D59" i="11" a="1"/>
  <c r="D59" i="11"/>
  <c r="E59" i="11" a="1"/>
  <c r="E59" i="11"/>
  <c r="F59" i="11" a="1"/>
  <c r="F59" i="11"/>
  <c r="D60" i="11" a="1"/>
  <c r="D60" i="11"/>
  <c r="E60" i="11" a="1"/>
  <c r="E60" i="11"/>
  <c r="F60" i="11" a="1"/>
  <c r="F60" i="11"/>
  <c r="D61" i="11" a="1"/>
  <c r="D61" i="11"/>
  <c r="E61" i="11" a="1"/>
  <c r="E61" i="11"/>
  <c r="F61" i="11" a="1"/>
  <c r="F61" i="11"/>
  <c r="D62" i="11" a="1"/>
  <c r="D62" i="11"/>
  <c r="E62" i="11" a="1"/>
  <c r="E62" i="11"/>
  <c r="F62" i="11" a="1"/>
  <c r="F62" i="11"/>
  <c r="D63" i="11" a="1"/>
  <c r="D63" i="11"/>
  <c r="E63" i="11" a="1"/>
  <c r="E63" i="11"/>
  <c r="F63" i="11" a="1"/>
  <c r="F63" i="11"/>
  <c r="D64" i="11" a="1"/>
  <c r="D64" i="11"/>
  <c r="E64" i="11" a="1"/>
  <c r="E64" i="11"/>
  <c r="F64" i="11" a="1"/>
  <c r="F64" i="11"/>
  <c r="D65" i="11" a="1"/>
  <c r="D65" i="11"/>
  <c r="E65" i="11" a="1"/>
  <c r="E65" i="11"/>
  <c r="F65" i="11" a="1"/>
  <c r="F65" i="11"/>
  <c r="D66" i="11" a="1"/>
  <c r="D66" i="11"/>
  <c r="E66" i="11" a="1"/>
  <c r="E66" i="11"/>
  <c r="F66" i="11" a="1"/>
  <c r="F66" i="11"/>
  <c r="D67" i="11" a="1"/>
  <c r="D67" i="11"/>
  <c r="E67" i="11" a="1"/>
  <c r="E67" i="11"/>
  <c r="F67" i="11" a="1"/>
  <c r="F67" i="11"/>
  <c r="D68" i="11" a="1"/>
  <c r="D68" i="11"/>
  <c r="E68" i="11" a="1"/>
  <c r="E68" i="11"/>
  <c r="F68" i="11" a="1"/>
  <c r="F68" i="11"/>
  <c r="D69" i="11" a="1"/>
  <c r="D69" i="11"/>
  <c r="E69" i="11" a="1"/>
  <c r="E69" i="11"/>
  <c r="F69" i="11" a="1"/>
  <c r="F69" i="11"/>
  <c r="D70" i="11" a="1"/>
  <c r="D70" i="11"/>
  <c r="E70" i="11" a="1"/>
  <c r="E70" i="11"/>
  <c r="F70" i="11" a="1"/>
  <c r="F70" i="11"/>
  <c r="D71" i="11" a="1"/>
  <c r="D71" i="11"/>
  <c r="E71" i="11" a="1"/>
  <c r="E71" i="11"/>
  <c r="F71" i="11" a="1"/>
  <c r="F71" i="11"/>
  <c r="D72" i="11" a="1"/>
  <c r="D72" i="11"/>
  <c r="E72" i="11" a="1"/>
  <c r="E72" i="11"/>
  <c r="F72" i="11" a="1"/>
  <c r="F72" i="11"/>
  <c r="D73" i="11" a="1"/>
  <c r="D73" i="11"/>
  <c r="E73" i="11" a="1"/>
  <c r="E73" i="11"/>
  <c r="F73" i="11" a="1"/>
  <c r="F73" i="11"/>
  <c r="D74" i="11" a="1"/>
  <c r="D74" i="11"/>
  <c r="E74" i="11" a="1"/>
  <c r="E74" i="11"/>
  <c r="F74" i="11" a="1"/>
  <c r="F74" i="11"/>
  <c r="D75" i="11" a="1"/>
  <c r="D75" i="11"/>
  <c r="E75" i="11" a="1"/>
  <c r="E75" i="11"/>
  <c r="F75" i="11" a="1"/>
  <c r="F75" i="11"/>
  <c r="D76" i="11" a="1"/>
  <c r="D76" i="11"/>
  <c r="E76" i="11" a="1"/>
  <c r="E76" i="11"/>
  <c r="F76" i="11" a="1"/>
  <c r="F76" i="11"/>
  <c r="D77" i="11" a="1"/>
  <c r="D77" i="11"/>
  <c r="E77" i="11" a="1"/>
  <c r="E77" i="11"/>
  <c r="F77" i="11" a="1"/>
  <c r="F77" i="11"/>
  <c r="D78" i="11" a="1"/>
  <c r="D78" i="11"/>
  <c r="E78" i="11" a="1"/>
  <c r="E78" i="11"/>
  <c r="F78" i="11" a="1"/>
  <c r="F78" i="11"/>
  <c r="D79" i="11" a="1"/>
  <c r="D79" i="11"/>
  <c r="E79" i="11" a="1"/>
  <c r="E79" i="11"/>
  <c r="F79" i="11" a="1"/>
  <c r="F79" i="11"/>
  <c r="D80" i="11" a="1"/>
  <c r="D80" i="11"/>
  <c r="E80" i="11" a="1"/>
  <c r="E80" i="11"/>
  <c r="F80" i="11" a="1"/>
  <c r="F80" i="11"/>
  <c r="D81" i="11" a="1"/>
  <c r="D81" i="11"/>
  <c r="E81" i="11" a="1"/>
  <c r="E81" i="11"/>
  <c r="F81" i="11" a="1"/>
  <c r="F81" i="11"/>
  <c r="D82" i="11" a="1"/>
  <c r="D82" i="11"/>
  <c r="E82" i="11" a="1"/>
  <c r="E82" i="11"/>
  <c r="F82" i="11" a="1"/>
  <c r="F82" i="11"/>
  <c r="D83" i="11" a="1"/>
  <c r="D83" i="11"/>
  <c r="E83" i="11" a="1"/>
  <c r="E83" i="11"/>
  <c r="F83" i="11" a="1"/>
  <c r="F83" i="11"/>
  <c r="D84" i="11" a="1"/>
  <c r="D84" i="11"/>
  <c r="E84" i="11" a="1"/>
  <c r="E84" i="11"/>
  <c r="F84" i="11" a="1"/>
  <c r="F84" i="11"/>
  <c r="D85" i="11" a="1"/>
  <c r="D85" i="11"/>
  <c r="E85" i="11" a="1"/>
  <c r="E85" i="11"/>
  <c r="F85" i="11" a="1"/>
  <c r="F85" i="11"/>
  <c r="D86" i="11" a="1"/>
  <c r="D86" i="11"/>
  <c r="E86" i="11" a="1"/>
  <c r="E86" i="11"/>
  <c r="F86" i="11" a="1"/>
  <c r="F86" i="11"/>
  <c r="D87" i="11" a="1"/>
  <c r="D87" i="11"/>
  <c r="E87" i="11" a="1"/>
  <c r="E87" i="11"/>
  <c r="F87" i="11" a="1"/>
  <c r="F87" i="11"/>
  <c r="D88" i="11" a="1"/>
  <c r="D88" i="11"/>
  <c r="E88" i="11" a="1"/>
  <c r="E88" i="11"/>
  <c r="F88" i="11" a="1"/>
  <c r="F88" i="11"/>
  <c r="D89" i="11" a="1"/>
  <c r="D89" i="11"/>
  <c r="E89" i="11" a="1"/>
  <c r="E89" i="11"/>
  <c r="F89" i="11" a="1"/>
  <c r="F89" i="11"/>
  <c r="D90" i="11" a="1"/>
  <c r="D90" i="11"/>
  <c r="E90" i="11" a="1"/>
  <c r="E90" i="11"/>
  <c r="F90" i="11" a="1"/>
  <c r="F90" i="11"/>
  <c r="D91" i="11" a="1"/>
  <c r="D91" i="11"/>
  <c r="E91" i="11" a="1"/>
  <c r="E91" i="11"/>
  <c r="F91" i="11" a="1"/>
  <c r="F91" i="11"/>
  <c r="D92" i="11" a="1"/>
  <c r="D92" i="11"/>
  <c r="E92" i="11" a="1"/>
  <c r="E92" i="11"/>
  <c r="F92" i="11" a="1"/>
  <c r="F92" i="11"/>
  <c r="D93" i="11" a="1"/>
  <c r="D93" i="11"/>
  <c r="E93" i="11" a="1"/>
  <c r="E93" i="11"/>
  <c r="F93" i="11" a="1"/>
  <c r="F93" i="11"/>
  <c r="D94" i="11" a="1"/>
  <c r="D94" i="11"/>
  <c r="E94" i="11" a="1"/>
  <c r="E94" i="11"/>
  <c r="F94" i="11" a="1"/>
  <c r="F94" i="11"/>
  <c r="D95" i="11" a="1"/>
  <c r="D95" i="11"/>
  <c r="E95" i="11" a="1"/>
  <c r="E95" i="11"/>
  <c r="F95" i="11" a="1"/>
  <c r="F95" i="11"/>
  <c r="D96" i="11" a="1"/>
  <c r="D96" i="11"/>
  <c r="E96" i="11" a="1"/>
  <c r="E96" i="11"/>
  <c r="F96" i="11" a="1"/>
  <c r="F96" i="11"/>
  <c r="D97" i="11" a="1"/>
  <c r="D97" i="11"/>
  <c r="E97" i="11" a="1"/>
  <c r="E97" i="11"/>
  <c r="F97" i="11" a="1"/>
  <c r="F97" i="11"/>
  <c r="D98" i="11" a="1"/>
  <c r="D98" i="11"/>
  <c r="E98" i="11" a="1"/>
  <c r="E98" i="11"/>
  <c r="F98" i="11" a="1"/>
  <c r="F98" i="11"/>
  <c r="D99" i="11" a="1"/>
  <c r="D99" i="11"/>
  <c r="E99" i="11" a="1"/>
  <c r="E99" i="11"/>
  <c r="F99" i="11" a="1"/>
  <c r="F99" i="11"/>
  <c r="D100" i="11" a="1"/>
  <c r="D100" i="11"/>
  <c r="E100" i="11" a="1"/>
  <c r="E100" i="11"/>
  <c r="F100" i="11" a="1"/>
  <c r="F100" i="11"/>
  <c r="D101" i="11" a="1"/>
  <c r="D101" i="11"/>
  <c r="E101" i="11" a="1"/>
  <c r="E101" i="11"/>
  <c r="F101" i="11" a="1"/>
  <c r="F101" i="11"/>
  <c r="D102" i="11" a="1"/>
  <c r="D102" i="11"/>
  <c r="E102" i="11" a="1"/>
  <c r="E102" i="11"/>
  <c r="F102" i="11" a="1"/>
  <c r="F102" i="11"/>
  <c r="D103" i="11" a="1"/>
  <c r="D103" i="11"/>
  <c r="E103" i="11" a="1"/>
  <c r="E103" i="11"/>
  <c r="F103" i="11" a="1"/>
  <c r="F103" i="11"/>
  <c r="D104" i="11" a="1"/>
  <c r="D104" i="11"/>
  <c r="E104" i="11" a="1"/>
  <c r="E104" i="11"/>
  <c r="F104" i="11" a="1"/>
  <c r="F104" i="11"/>
  <c r="D105" i="11" a="1"/>
  <c r="D105" i="11"/>
  <c r="E105" i="11" a="1"/>
  <c r="E105" i="11"/>
  <c r="F105" i="11" a="1"/>
  <c r="F105" i="11"/>
  <c r="D106" i="11" a="1"/>
  <c r="D106" i="11"/>
  <c r="E106" i="11" a="1"/>
  <c r="E106" i="11"/>
  <c r="F106" i="11" a="1"/>
  <c r="F106" i="11"/>
  <c r="D107" i="11" a="1"/>
  <c r="D107" i="11"/>
  <c r="E107" i="11" a="1"/>
  <c r="E107" i="11"/>
  <c r="F107" i="11" a="1"/>
  <c r="F107" i="11"/>
  <c r="D108" i="11" a="1"/>
  <c r="D108" i="11"/>
  <c r="E108" i="11" a="1"/>
  <c r="E108" i="11"/>
  <c r="F108" i="11" a="1"/>
  <c r="F108" i="11"/>
  <c r="D109" i="11" a="1"/>
  <c r="D109" i="11"/>
  <c r="E109" i="11" a="1"/>
  <c r="E109" i="11"/>
  <c r="F109" i="11" a="1"/>
  <c r="F109" i="11"/>
  <c r="D110" i="11" a="1"/>
  <c r="D110" i="11"/>
  <c r="E110" i="11" a="1"/>
  <c r="E110" i="11"/>
  <c r="F110" i="11" a="1"/>
  <c r="F110" i="11"/>
  <c r="D111" i="11" a="1"/>
  <c r="D111" i="11"/>
  <c r="E111" i="11" a="1"/>
  <c r="E111" i="11"/>
  <c r="F111" i="11" a="1"/>
  <c r="F111" i="11"/>
  <c r="D112" i="11" a="1"/>
  <c r="D112" i="11"/>
  <c r="E112" i="11" a="1"/>
  <c r="E112" i="11"/>
  <c r="F112" i="11" a="1"/>
  <c r="F112" i="11"/>
  <c r="D113" i="11" a="1"/>
  <c r="D113" i="11"/>
  <c r="E113" i="11" a="1"/>
  <c r="E113" i="11"/>
  <c r="F113" i="11" a="1"/>
  <c r="F113" i="11"/>
  <c r="D114" i="11" a="1"/>
  <c r="D114" i="11"/>
  <c r="E114" i="11" a="1"/>
  <c r="E114" i="11"/>
  <c r="F114" i="11" a="1"/>
  <c r="F114" i="11"/>
  <c r="D115" i="11" a="1"/>
  <c r="D115" i="11"/>
  <c r="E115" i="11" a="1"/>
  <c r="E115" i="11"/>
  <c r="F115" i="11" a="1"/>
  <c r="F115" i="11"/>
  <c r="D116" i="11" a="1"/>
  <c r="D116" i="11"/>
  <c r="E116" i="11" a="1"/>
  <c r="E116" i="11"/>
  <c r="F116" i="11" a="1"/>
  <c r="F116" i="11"/>
  <c r="D117" i="11" a="1"/>
  <c r="D117" i="11"/>
  <c r="E117" i="11" a="1"/>
  <c r="E117" i="11"/>
  <c r="F117" i="11" a="1"/>
  <c r="F117" i="11"/>
  <c r="D118" i="11" a="1"/>
  <c r="D118" i="11"/>
  <c r="E118" i="11" a="1"/>
  <c r="E118" i="11"/>
  <c r="F118" i="11" a="1"/>
  <c r="F118" i="11"/>
  <c r="D119" i="11" a="1"/>
  <c r="D119" i="11"/>
  <c r="E119" i="11" a="1"/>
  <c r="E119" i="11"/>
  <c r="F119" i="11" a="1"/>
  <c r="F119" i="11"/>
  <c r="D120" i="11" a="1"/>
  <c r="D120" i="11"/>
  <c r="E120" i="11" a="1"/>
  <c r="E120" i="11"/>
  <c r="F120" i="11" a="1"/>
  <c r="F120" i="11"/>
  <c r="D121" i="11" a="1"/>
  <c r="D121" i="11"/>
  <c r="E121" i="11" a="1"/>
  <c r="E121" i="11"/>
  <c r="F121" i="11" a="1"/>
  <c r="F121" i="11"/>
  <c r="D122" i="11" a="1"/>
  <c r="D122" i="11"/>
  <c r="E122" i="11" a="1"/>
  <c r="E122" i="11"/>
  <c r="F122" i="11" a="1"/>
  <c r="F122" i="11"/>
  <c r="D123" i="11" a="1"/>
  <c r="D123" i="11"/>
  <c r="E123" i="11" a="1"/>
  <c r="E123" i="11"/>
  <c r="F123" i="11" a="1"/>
  <c r="F123" i="11"/>
  <c r="D124" i="11" a="1"/>
  <c r="D124" i="11"/>
  <c r="E124" i="11" a="1"/>
  <c r="E124" i="11"/>
  <c r="F124" i="11" a="1"/>
  <c r="F124" i="11"/>
  <c r="D125" i="11" a="1"/>
  <c r="D125" i="11"/>
  <c r="E125" i="11" a="1"/>
  <c r="E125" i="11"/>
  <c r="F125" i="11" a="1"/>
  <c r="F125" i="11"/>
  <c r="D126" i="11" a="1"/>
  <c r="D126" i="11"/>
  <c r="E126" i="11" a="1"/>
  <c r="E126" i="11"/>
  <c r="F126" i="11" a="1"/>
  <c r="F126" i="11"/>
  <c r="D127" i="11" a="1"/>
  <c r="D127" i="11"/>
  <c r="E127" i="11" a="1"/>
  <c r="E127" i="11"/>
  <c r="F127" i="11" a="1"/>
  <c r="F127" i="11"/>
  <c r="D128" i="11" a="1"/>
  <c r="D128" i="11"/>
  <c r="E128" i="11" a="1"/>
  <c r="E128" i="11"/>
  <c r="F128" i="11" a="1"/>
  <c r="F128" i="11"/>
  <c r="D129" i="11" a="1"/>
  <c r="D129" i="11"/>
  <c r="E129" i="11" a="1"/>
  <c r="E129" i="11"/>
  <c r="F129" i="11" a="1"/>
  <c r="F129" i="11"/>
  <c r="D130" i="11" a="1"/>
  <c r="D130" i="11"/>
  <c r="E130" i="11" a="1"/>
  <c r="E130" i="11"/>
  <c r="F130" i="11" a="1"/>
  <c r="F130" i="11"/>
  <c r="D131" i="11" a="1"/>
  <c r="D131" i="11"/>
  <c r="E131" i="11" a="1"/>
  <c r="E131" i="11"/>
  <c r="F131" i="11" a="1"/>
  <c r="F131" i="11"/>
  <c r="D132" i="11" a="1"/>
  <c r="D132" i="11"/>
  <c r="E132" i="11" a="1"/>
  <c r="E132" i="11"/>
  <c r="F132" i="11" a="1"/>
  <c r="F132" i="11"/>
  <c r="D133" i="11" a="1"/>
  <c r="D133" i="11"/>
  <c r="E133" i="11" a="1"/>
  <c r="E133" i="11"/>
  <c r="F133" i="11" a="1"/>
  <c r="F133" i="11"/>
  <c r="D134" i="11" a="1"/>
  <c r="D134" i="11"/>
  <c r="E134" i="11" a="1"/>
  <c r="E134" i="11"/>
  <c r="F134" i="11" a="1"/>
  <c r="F134" i="11"/>
  <c r="D135" i="11" a="1"/>
  <c r="D135" i="11"/>
  <c r="E135" i="11" a="1"/>
  <c r="E135" i="11"/>
  <c r="F135" i="11" a="1"/>
  <c r="F135" i="11"/>
  <c r="D136" i="11" a="1"/>
  <c r="D136" i="11"/>
  <c r="E136" i="11" a="1"/>
  <c r="E136" i="11"/>
  <c r="F136" i="11" a="1"/>
  <c r="F136" i="11"/>
  <c r="D137" i="11" a="1"/>
  <c r="D137" i="11"/>
  <c r="E137" i="11" a="1"/>
  <c r="E137" i="11"/>
  <c r="F137" i="11" a="1"/>
  <c r="F137" i="11"/>
  <c r="D138" i="11" a="1"/>
  <c r="D138" i="11"/>
  <c r="E138" i="11" a="1"/>
  <c r="E138" i="11"/>
  <c r="F138" i="11" a="1"/>
  <c r="F138" i="11"/>
  <c r="D139" i="11" a="1"/>
  <c r="D139" i="11"/>
  <c r="E139" i="11" a="1"/>
  <c r="E139" i="11"/>
  <c r="F139" i="11" a="1"/>
  <c r="F139" i="11"/>
  <c r="D140" i="11" a="1"/>
  <c r="D140" i="11"/>
  <c r="E140" i="11" a="1"/>
  <c r="E140" i="11"/>
  <c r="F140" i="11" a="1"/>
  <c r="F140" i="11"/>
  <c r="D141" i="11" a="1"/>
  <c r="D141" i="11"/>
  <c r="E141" i="11" a="1"/>
  <c r="E141" i="11"/>
  <c r="F141" i="11" a="1"/>
  <c r="F141" i="11"/>
  <c r="D142" i="11" a="1"/>
  <c r="D142" i="11"/>
  <c r="E142" i="11" a="1"/>
  <c r="E142" i="11"/>
  <c r="F142" i="11" a="1"/>
  <c r="F142" i="11"/>
  <c r="D143" i="11" a="1"/>
  <c r="D143" i="11"/>
  <c r="E143" i="11" a="1"/>
  <c r="E143" i="11"/>
  <c r="F143" i="11" a="1"/>
  <c r="F143" i="11"/>
  <c r="D144" i="11" a="1"/>
  <c r="D144" i="11"/>
  <c r="E144" i="11" a="1"/>
  <c r="E144" i="11"/>
  <c r="F144" i="11" a="1"/>
  <c r="F144" i="11"/>
  <c r="D145" i="11" a="1"/>
  <c r="D145" i="11"/>
  <c r="E145" i="11" a="1"/>
  <c r="E145" i="11"/>
  <c r="F145" i="11" a="1"/>
  <c r="F145" i="11"/>
  <c r="D146" i="11" a="1"/>
  <c r="D146" i="11"/>
  <c r="E146" i="11" a="1"/>
  <c r="E146" i="11"/>
  <c r="F146" i="11" a="1"/>
  <c r="F146" i="11"/>
  <c r="D147" i="11" a="1"/>
  <c r="D147" i="11"/>
  <c r="E147" i="11" a="1"/>
  <c r="E147" i="11"/>
  <c r="F147" i="11" a="1"/>
  <c r="F147" i="11"/>
  <c r="D148" i="11" a="1"/>
  <c r="D148" i="11"/>
  <c r="E148" i="11" a="1"/>
  <c r="E148" i="11"/>
  <c r="F148" i="11" a="1"/>
  <c r="F148" i="11"/>
  <c r="D149" i="11" a="1"/>
  <c r="D149" i="11"/>
  <c r="E149" i="11" a="1"/>
  <c r="E149" i="11"/>
  <c r="F149" i="11" a="1"/>
  <c r="F149" i="11"/>
  <c r="D150" i="11" a="1"/>
  <c r="D150" i="11"/>
  <c r="E150" i="11" a="1"/>
  <c r="E150" i="11"/>
  <c r="F150" i="11" a="1"/>
  <c r="F150" i="11"/>
  <c r="D151" i="11" a="1"/>
  <c r="D151" i="11"/>
  <c r="E151" i="11" a="1"/>
  <c r="E151" i="11"/>
  <c r="F151" i="11" a="1"/>
  <c r="F151" i="11"/>
  <c r="D152" i="11" a="1"/>
  <c r="D152" i="11"/>
  <c r="E152" i="11" a="1"/>
  <c r="E152" i="11"/>
  <c r="F152" i="11" a="1"/>
  <c r="F152" i="11"/>
  <c r="D153" i="11" a="1"/>
  <c r="D153" i="11"/>
  <c r="E153" i="11" a="1"/>
  <c r="E153" i="11"/>
  <c r="F153" i="11" a="1"/>
  <c r="F153" i="11"/>
  <c r="D154" i="11" a="1"/>
  <c r="D154" i="11"/>
  <c r="E154" i="11" a="1"/>
  <c r="E154" i="11"/>
  <c r="F154" i="11" a="1"/>
  <c r="F154" i="11"/>
  <c r="D155" i="11" a="1"/>
  <c r="D155" i="11"/>
  <c r="E155" i="11" a="1"/>
  <c r="E155" i="11"/>
  <c r="F155" i="11" a="1"/>
  <c r="F155" i="11"/>
  <c r="D156" i="11" a="1"/>
  <c r="D156" i="11"/>
  <c r="E156" i="11" a="1"/>
  <c r="E156" i="11"/>
  <c r="F156" i="11" a="1"/>
  <c r="F156" i="11"/>
  <c r="D157" i="11" a="1"/>
  <c r="D157" i="11"/>
  <c r="E157" i="11" a="1"/>
  <c r="E157" i="11"/>
  <c r="F157" i="11" a="1"/>
  <c r="F157" i="11"/>
  <c r="D158" i="11" a="1"/>
  <c r="D158" i="11"/>
  <c r="E158" i="11" a="1"/>
  <c r="E158" i="11"/>
  <c r="F158" i="11" a="1"/>
  <c r="F158" i="11"/>
  <c r="D159" i="11" a="1"/>
  <c r="D159" i="11"/>
  <c r="E159" i="11" a="1"/>
  <c r="E159" i="11"/>
  <c r="F159" i="11" a="1"/>
  <c r="F159" i="11"/>
  <c r="D160" i="11" a="1"/>
  <c r="D160" i="11"/>
  <c r="E160" i="11" a="1"/>
  <c r="E160" i="11"/>
  <c r="F160" i="11" a="1"/>
  <c r="F160" i="11"/>
  <c r="D161" i="11" a="1"/>
  <c r="D161" i="11"/>
  <c r="E161" i="11" a="1"/>
  <c r="E161" i="11"/>
  <c r="F161" i="11" a="1"/>
  <c r="F161" i="11"/>
  <c r="D162" i="11" a="1"/>
  <c r="D162" i="11"/>
  <c r="E162" i="11" a="1"/>
  <c r="E162" i="11"/>
  <c r="F162" i="11" a="1"/>
  <c r="F162" i="11"/>
  <c r="D163" i="11" a="1"/>
  <c r="D163" i="11"/>
  <c r="E163" i="11" a="1"/>
  <c r="E163" i="11"/>
  <c r="F163" i="11" a="1"/>
  <c r="F163" i="11"/>
  <c r="D164" i="11" a="1"/>
  <c r="D164" i="11"/>
  <c r="E164" i="11" a="1"/>
  <c r="E164" i="11"/>
  <c r="F164" i="11" a="1"/>
  <c r="F164" i="11"/>
  <c r="D165" i="11" a="1"/>
  <c r="D165" i="11"/>
  <c r="E165" i="11" a="1"/>
  <c r="E165" i="11"/>
  <c r="F165" i="11" a="1"/>
  <c r="F165" i="11"/>
  <c r="D166" i="11" a="1"/>
  <c r="D166" i="11"/>
  <c r="E166" i="11" a="1"/>
  <c r="E166" i="11"/>
  <c r="F166" i="11" a="1"/>
  <c r="F166" i="11"/>
  <c r="D167" i="11" a="1"/>
  <c r="D167" i="11"/>
  <c r="E167" i="11" a="1"/>
  <c r="E167" i="11"/>
  <c r="F167" i="11" a="1"/>
  <c r="F167" i="11"/>
  <c r="D168" i="11" a="1"/>
  <c r="D168" i="11"/>
  <c r="E168" i="11" a="1"/>
  <c r="E168" i="11"/>
  <c r="F168" i="11" a="1"/>
  <c r="F168" i="11"/>
  <c r="D169" i="11" a="1"/>
  <c r="D169" i="11"/>
  <c r="E169" i="11" a="1"/>
  <c r="E169" i="11"/>
  <c r="F169" i="11" a="1"/>
  <c r="F169" i="11"/>
  <c r="D170" i="11" a="1"/>
  <c r="D170" i="11"/>
  <c r="E170" i="11" a="1"/>
  <c r="E170" i="11"/>
  <c r="F170" i="11" a="1"/>
  <c r="F170" i="11"/>
  <c r="D171" i="11" a="1"/>
  <c r="D171" i="11"/>
  <c r="E171" i="11" a="1"/>
  <c r="E171" i="11"/>
  <c r="F171" i="11" a="1"/>
  <c r="F171" i="11"/>
  <c r="D172" i="11" a="1"/>
  <c r="D172" i="11"/>
  <c r="E172" i="11" a="1"/>
  <c r="E172" i="11"/>
  <c r="F172" i="11" a="1"/>
  <c r="F172" i="11"/>
  <c r="D173" i="11" a="1"/>
  <c r="D173" i="11"/>
  <c r="E173" i="11" a="1"/>
  <c r="E173" i="11"/>
  <c r="F173" i="11" a="1"/>
  <c r="F173" i="11"/>
  <c r="D174" i="11" a="1"/>
  <c r="D174" i="11"/>
  <c r="E174" i="11" a="1"/>
  <c r="E174" i="11"/>
  <c r="F174" i="11" a="1"/>
  <c r="F174" i="11"/>
  <c r="D175" i="11" a="1"/>
  <c r="D175" i="11"/>
  <c r="E175" i="11" a="1"/>
  <c r="E175" i="11"/>
  <c r="F175" i="11" a="1"/>
  <c r="F175" i="11"/>
  <c r="D176" i="11" a="1"/>
  <c r="D176" i="11"/>
  <c r="E176" i="11" a="1"/>
  <c r="E176" i="11"/>
  <c r="F176" i="11" a="1"/>
  <c r="F176" i="11"/>
  <c r="C29" i="11" a="1"/>
  <c r="C29" i="11"/>
  <c r="C30" i="11" a="1"/>
  <c r="C30" i="11"/>
  <c r="C31" i="11" a="1"/>
  <c r="C31" i="11"/>
  <c r="C32" i="11" a="1"/>
  <c r="C32" i="11"/>
  <c r="C33" i="11" a="1"/>
  <c r="C33" i="11"/>
  <c r="C34" i="11" a="1"/>
  <c r="C34" i="11"/>
  <c r="C35" i="11" a="1"/>
  <c r="C35" i="11"/>
  <c r="C36" i="11" a="1"/>
  <c r="C36" i="11"/>
  <c r="C37" i="11" a="1"/>
  <c r="C37" i="11"/>
  <c r="C38" i="11" a="1"/>
  <c r="C38" i="11"/>
  <c r="C39" i="11" a="1"/>
  <c r="C39" i="11"/>
  <c r="C40" i="11" a="1"/>
  <c r="C40" i="11"/>
  <c r="C41" i="11" a="1"/>
  <c r="C41" i="11"/>
  <c r="C42" i="11" a="1"/>
  <c r="C42" i="11"/>
  <c r="C43" i="11" a="1"/>
  <c r="C43" i="11"/>
  <c r="C44" i="11" a="1"/>
  <c r="C44" i="11"/>
  <c r="C45" i="11" a="1"/>
  <c r="C45" i="11"/>
  <c r="C46" i="11" a="1"/>
  <c r="C46" i="11"/>
  <c r="C47" i="11" a="1"/>
  <c r="C47" i="11"/>
  <c r="C48" i="11" a="1"/>
  <c r="C48" i="11"/>
  <c r="C49" i="11" a="1"/>
  <c r="C49" i="11"/>
  <c r="C50" i="11" a="1"/>
  <c r="C50" i="11"/>
  <c r="C51" i="11" a="1"/>
  <c r="C51" i="11"/>
  <c r="C52" i="11" a="1"/>
  <c r="C52" i="11"/>
  <c r="C53" i="11" a="1"/>
  <c r="C53" i="11"/>
  <c r="C54" i="11" a="1"/>
  <c r="C54" i="11"/>
  <c r="C55" i="11" a="1"/>
  <c r="C55" i="11"/>
  <c r="C56" i="11" a="1"/>
  <c r="C56" i="11"/>
  <c r="C57" i="11" a="1"/>
  <c r="C57" i="11"/>
  <c r="C58" i="11" a="1"/>
  <c r="C58" i="11"/>
  <c r="C59" i="11" a="1"/>
  <c r="C59" i="11"/>
  <c r="C60" i="11" a="1"/>
  <c r="C60" i="11"/>
  <c r="C61" i="11" a="1"/>
  <c r="C61" i="11"/>
  <c r="C62" i="11" a="1"/>
  <c r="C62" i="11"/>
  <c r="C63" i="11" a="1"/>
  <c r="C63" i="11"/>
  <c r="C64" i="11" a="1"/>
  <c r="C64" i="11"/>
  <c r="C65" i="11" a="1"/>
  <c r="C65" i="11"/>
  <c r="C66" i="11" a="1"/>
  <c r="C66" i="11"/>
  <c r="C67" i="11" a="1"/>
  <c r="C67" i="11"/>
  <c r="C68" i="11" a="1"/>
  <c r="C68" i="11"/>
  <c r="C69" i="11" a="1"/>
  <c r="C69" i="11"/>
  <c r="C70" i="11" a="1"/>
  <c r="C70" i="11"/>
  <c r="C71" i="11" a="1"/>
  <c r="C71" i="11"/>
  <c r="C72" i="11" a="1"/>
  <c r="C72" i="11"/>
  <c r="C73" i="11" a="1"/>
  <c r="C73" i="11"/>
  <c r="C74" i="11" a="1"/>
  <c r="C74" i="11"/>
  <c r="C75" i="11" a="1"/>
  <c r="C75" i="11"/>
  <c r="C76" i="11" a="1"/>
  <c r="C76" i="11"/>
  <c r="C77" i="11" a="1"/>
  <c r="C77" i="11"/>
  <c r="C78" i="11" a="1"/>
  <c r="C78" i="11"/>
  <c r="C79" i="11" a="1"/>
  <c r="C79" i="11"/>
  <c r="C80" i="11" a="1"/>
  <c r="C80" i="11"/>
  <c r="C81" i="11" a="1"/>
  <c r="C81" i="11"/>
  <c r="C82" i="11" a="1"/>
  <c r="C82" i="11"/>
  <c r="C83" i="11" a="1"/>
  <c r="C83" i="11"/>
  <c r="C84" i="11" a="1"/>
  <c r="C84" i="11"/>
  <c r="C85" i="11" a="1"/>
  <c r="C85" i="11"/>
  <c r="C86" i="11" a="1"/>
  <c r="C86" i="11"/>
  <c r="C87" i="11" a="1"/>
  <c r="C87" i="11"/>
  <c r="C88" i="11" a="1"/>
  <c r="C88" i="11"/>
  <c r="C89" i="11" a="1"/>
  <c r="C89" i="11"/>
  <c r="C90" i="11" a="1"/>
  <c r="C90" i="11"/>
  <c r="C91" i="11" a="1"/>
  <c r="C91" i="11"/>
  <c r="C92" i="11" a="1"/>
  <c r="C92" i="11"/>
  <c r="C93" i="11" a="1"/>
  <c r="C93" i="11"/>
  <c r="C94" i="11" a="1"/>
  <c r="C94" i="11"/>
  <c r="C95" i="11" a="1"/>
  <c r="C95" i="11"/>
  <c r="C96" i="11" a="1"/>
  <c r="C96" i="11"/>
  <c r="C97" i="11" a="1"/>
  <c r="C97" i="11"/>
  <c r="C98" i="11" a="1"/>
  <c r="C98" i="11"/>
  <c r="C99" i="11" a="1"/>
  <c r="C99" i="11"/>
  <c r="C100" i="11" a="1"/>
  <c r="C100" i="11"/>
  <c r="C101" i="11" a="1"/>
  <c r="C101" i="11"/>
  <c r="C102" i="11" a="1"/>
  <c r="C102" i="11"/>
  <c r="C103" i="11" a="1"/>
  <c r="C103" i="11"/>
  <c r="C104" i="11" a="1"/>
  <c r="C104" i="11"/>
  <c r="C105" i="11" a="1"/>
  <c r="C105" i="11"/>
  <c r="C106" i="11" a="1"/>
  <c r="C106" i="11"/>
  <c r="C107" i="11" a="1"/>
  <c r="C107" i="11"/>
  <c r="C108" i="11" a="1"/>
  <c r="C108" i="11"/>
  <c r="C109" i="11" a="1"/>
  <c r="C109" i="11"/>
  <c r="C110" i="11" a="1"/>
  <c r="C110" i="11"/>
  <c r="C111" i="11" a="1"/>
  <c r="C111" i="11"/>
  <c r="C112" i="11" a="1"/>
  <c r="C112" i="11"/>
  <c r="C113" i="11" a="1"/>
  <c r="C113" i="11"/>
  <c r="C114" i="11" a="1"/>
  <c r="C114" i="11"/>
  <c r="C115" i="11" a="1"/>
  <c r="C115" i="11"/>
  <c r="C116" i="11" a="1"/>
  <c r="C116" i="11"/>
  <c r="C117" i="11" a="1"/>
  <c r="C117" i="11"/>
  <c r="C118" i="11" a="1"/>
  <c r="C118" i="11"/>
  <c r="C119" i="11" a="1"/>
  <c r="C119" i="11"/>
  <c r="C120" i="11" a="1"/>
  <c r="C120" i="11"/>
  <c r="C121" i="11" a="1"/>
  <c r="C121" i="11"/>
  <c r="C122" i="11" a="1"/>
  <c r="C122" i="11"/>
  <c r="C123" i="11" a="1"/>
  <c r="C123" i="11"/>
  <c r="C124" i="11" a="1"/>
  <c r="C124" i="11"/>
  <c r="C125" i="11" a="1"/>
  <c r="C125" i="11"/>
  <c r="C126" i="11" a="1"/>
  <c r="C126" i="11"/>
  <c r="C127" i="11" a="1"/>
  <c r="C127" i="11"/>
  <c r="C128" i="11" a="1"/>
  <c r="C128" i="11"/>
  <c r="C129" i="11" a="1"/>
  <c r="C129" i="11"/>
  <c r="C130" i="11" a="1"/>
  <c r="C130" i="11"/>
  <c r="C131" i="11" a="1"/>
  <c r="C131" i="11"/>
  <c r="C132" i="11" a="1"/>
  <c r="C132" i="11"/>
  <c r="C133" i="11" a="1"/>
  <c r="C133" i="11"/>
  <c r="C134" i="11" a="1"/>
  <c r="C134" i="11"/>
  <c r="C135" i="11" a="1"/>
  <c r="C135" i="11"/>
  <c r="C136" i="11" a="1"/>
  <c r="C136" i="11"/>
  <c r="C137" i="11" a="1"/>
  <c r="C137" i="11"/>
  <c r="C138" i="11" a="1"/>
  <c r="C138" i="11"/>
  <c r="C139" i="11" a="1"/>
  <c r="C139" i="11"/>
  <c r="C140" i="11" a="1"/>
  <c r="C140" i="11"/>
  <c r="C141" i="11" a="1"/>
  <c r="C141" i="11"/>
  <c r="C142" i="11" a="1"/>
  <c r="C142" i="11"/>
  <c r="C143" i="11" a="1"/>
  <c r="C143" i="11"/>
  <c r="C144" i="11" a="1"/>
  <c r="C144" i="11"/>
  <c r="C145" i="11" a="1"/>
  <c r="C145" i="11"/>
  <c r="C146" i="11" a="1"/>
  <c r="C146" i="11"/>
  <c r="C147" i="11" a="1"/>
  <c r="C147" i="11"/>
  <c r="C148" i="11" a="1"/>
  <c r="C148" i="11"/>
  <c r="C149" i="11" a="1"/>
  <c r="C149" i="11"/>
  <c r="C150" i="11" a="1"/>
  <c r="C150" i="11"/>
  <c r="C151" i="11" a="1"/>
  <c r="C151" i="11"/>
  <c r="C152" i="11" a="1"/>
  <c r="C152" i="11"/>
  <c r="C153" i="11" a="1"/>
  <c r="C153" i="11"/>
  <c r="C154" i="11" a="1"/>
  <c r="C154" i="11"/>
  <c r="C155" i="11" a="1"/>
  <c r="C155" i="11"/>
  <c r="C156" i="11" a="1"/>
  <c r="C156" i="11"/>
  <c r="C157" i="11" a="1"/>
  <c r="C157" i="11"/>
  <c r="C158" i="11" a="1"/>
  <c r="C158" i="11"/>
  <c r="C159" i="11" a="1"/>
  <c r="C159" i="11"/>
  <c r="C160" i="11" a="1"/>
  <c r="C160" i="11"/>
  <c r="C161" i="11" a="1"/>
  <c r="C161" i="11"/>
  <c r="C162" i="11" a="1"/>
  <c r="C162" i="11"/>
  <c r="C163" i="11" a="1"/>
  <c r="C163" i="11"/>
  <c r="C164" i="11" a="1"/>
  <c r="C164" i="11"/>
  <c r="C165" i="11" a="1"/>
  <c r="C165" i="11"/>
  <c r="C166" i="11" a="1"/>
  <c r="C166" i="11"/>
  <c r="C167" i="11" a="1"/>
  <c r="C167" i="11"/>
  <c r="C168" i="11" a="1"/>
  <c r="C168" i="11"/>
  <c r="C169" i="11" a="1"/>
  <c r="C169" i="11"/>
  <c r="C170" i="11" a="1"/>
  <c r="C170" i="11"/>
  <c r="C171" i="11" a="1"/>
  <c r="C171" i="11"/>
  <c r="C172" i="11" a="1"/>
  <c r="C172" i="11"/>
  <c r="C173" i="11" a="1"/>
  <c r="C173" i="11"/>
  <c r="C174" i="11" a="1"/>
  <c r="C174" i="11"/>
  <c r="C175" i="11" a="1"/>
  <c r="C175" i="11"/>
  <c r="C176" i="11" a="1"/>
  <c r="C176" i="11"/>
  <c r="B29" i="11" a="1"/>
  <c r="B29" i="11"/>
  <c r="B30" i="11" a="1"/>
  <c r="B30" i="11"/>
  <c r="B31" i="11" a="1"/>
  <c r="B31" i="11"/>
  <c r="B32" i="11" a="1"/>
  <c r="B32" i="11"/>
  <c r="B33" i="11" a="1"/>
  <c r="B33" i="11"/>
  <c r="B34" i="11" a="1"/>
  <c r="B34" i="11"/>
  <c r="B35" i="11" a="1"/>
  <c r="B35" i="11"/>
  <c r="B36" i="11" a="1"/>
  <c r="B36" i="11"/>
  <c r="B37" i="11" a="1"/>
  <c r="B37" i="11"/>
  <c r="B38" i="11" a="1"/>
  <c r="B38" i="11"/>
  <c r="B39" i="11" a="1"/>
  <c r="B39" i="11"/>
  <c r="B40" i="11" a="1"/>
  <c r="B40" i="11"/>
  <c r="B41" i="11" a="1"/>
  <c r="B41" i="11"/>
  <c r="B42" i="11" a="1"/>
  <c r="B42" i="11"/>
  <c r="B43" i="11" a="1"/>
  <c r="B43" i="11"/>
  <c r="B44" i="11" a="1"/>
  <c r="B44" i="11"/>
  <c r="B45" i="11" a="1"/>
  <c r="B45" i="11"/>
  <c r="B46" i="11" a="1"/>
  <c r="B46" i="11"/>
  <c r="B47" i="11" a="1"/>
  <c r="B47" i="11"/>
  <c r="B48" i="11" a="1"/>
  <c r="B48" i="11"/>
  <c r="B49" i="11" a="1"/>
  <c r="B49" i="11"/>
  <c r="B50" i="11" a="1"/>
  <c r="B50" i="11"/>
  <c r="B51" i="11" a="1"/>
  <c r="B51" i="11"/>
  <c r="B52" i="11" a="1"/>
  <c r="B52" i="11"/>
  <c r="B53" i="11" a="1"/>
  <c r="B53" i="11"/>
  <c r="B54" i="11" a="1"/>
  <c r="B54" i="11"/>
  <c r="B55" i="11" a="1"/>
  <c r="B55" i="11"/>
  <c r="B56" i="11" a="1"/>
  <c r="B56" i="11"/>
  <c r="B57" i="11" a="1"/>
  <c r="B57" i="11"/>
  <c r="B58" i="11" a="1"/>
  <c r="B58" i="11"/>
  <c r="B59" i="11" a="1"/>
  <c r="B59" i="11"/>
  <c r="B60" i="11" a="1"/>
  <c r="B60" i="11"/>
  <c r="B61" i="11" a="1"/>
  <c r="B61" i="11"/>
  <c r="B62" i="11" a="1"/>
  <c r="B62" i="11"/>
  <c r="B63" i="11" a="1"/>
  <c r="B63" i="11"/>
  <c r="B64" i="11" a="1"/>
  <c r="B64" i="11"/>
  <c r="B65" i="11" a="1"/>
  <c r="B65" i="11"/>
  <c r="B66" i="11" a="1"/>
  <c r="B66" i="11"/>
  <c r="B67" i="11" a="1"/>
  <c r="B67" i="11"/>
  <c r="B68" i="11" a="1"/>
  <c r="B68" i="11"/>
  <c r="B69" i="11" a="1"/>
  <c r="B69" i="11"/>
  <c r="B70" i="11" a="1"/>
  <c r="B70" i="11"/>
  <c r="B71" i="11" a="1"/>
  <c r="B71" i="11"/>
  <c r="B72" i="11" a="1"/>
  <c r="B72" i="11"/>
  <c r="B73" i="11" a="1"/>
  <c r="B73" i="11"/>
  <c r="B74" i="11" a="1"/>
  <c r="B74" i="11"/>
  <c r="B75" i="11" a="1"/>
  <c r="B75" i="11"/>
  <c r="B76" i="11" a="1"/>
  <c r="B76" i="11"/>
  <c r="B77" i="11" a="1"/>
  <c r="B77" i="11"/>
  <c r="B78" i="11" a="1"/>
  <c r="B78" i="11"/>
  <c r="B79" i="11" a="1"/>
  <c r="B79" i="11"/>
  <c r="B80" i="11" a="1"/>
  <c r="B80" i="11"/>
  <c r="B81" i="11" a="1"/>
  <c r="B81" i="11"/>
  <c r="B82" i="11" a="1"/>
  <c r="B82" i="11"/>
  <c r="B83" i="11" a="1"/>
  <c r="B83" i="11"/>
  <c r="B84" i="11" a="1"/>
  <c r="B84" i="11"/>
  <c r="B85" i="11" a="1"/>
  <c r="B85" i="11"/>
  <c r="B86" i="11" a="1"/>
  <c r="B86" i="11"/>
  <c r="B87" i="11" a="1"/>
  <c r="B87" i="11"/>
  <c r="B88" i="11" a="1"/>
  <c r="B88" i="11"/>
  <c r="B89" i="11" a="1"/>
  <c r="B89" i="11"/>
  <c r="B90" i="11" a="1"/>
  <c r="B90" i="11"/>
  <c r="B91" i="11" a="1"/>
  <c r="B91" i="11"/>
  <c r="B92" i="11" a="1"/>
  <c r="B92" i="11"/>
  <c r="B93" i="11" a="1"/>
  <c r="B93" i="11"/>
  <c r="B94" i="11" a="1"/>
  <c r="B94" i="11"/>
  <c r="B95" i="11" a="1"/>
  <c r="B95" i="11"/>
  <c r="B96" i="11" a="1"/>
  <c r="B96" i="11"/>
  <c r="B97" i="11" a="1"/>
  <c r="B97" i="11"/>
  <c r="B98" i="11" a="1"/>
  <c r="B98" i="11"/>
  <c r="B99" i="11" a="1"/>
  <c r="B99" i="11"/>
  <c r="B100" i="11" a="1"/>
  <c r="B100" i="11"/>
  <c r="B101" i="11" a="1"/>
  <c r="B101" i="11"/>
  <c r="B102" i="11" a="1"/>
  <c r="B102" i="11"/>
  <c r="B103" i="11" a="1"/>
  <c r="B103" i="11"/>
  <c r="B104" i="11" a="1"/>
  <c r="B104" i="11"/>
  <c r="B105" i="11" a="1"/>
  <c r="B105" i="11"/>
  <c r="B106" i="11" a="1"/>
  <c r="B106" i="11"/>
  <c r="B107" i="11" a="1"/>
  <c r="B107" i="11"/>
  <c r="B108" i="11" a="1"/>
  <c r="B108" i="11"/>
  <c r="B109" i="11" a="1"/>
  <c r="B109" i="11"/>
  <c r="B110" i="11" a="1"/>
  <c r="B110" i="11"/>
  <c r="B111" i="11" a="1"/>
  <c r="B111" i="11"/>
  <c r="B112" i="11" a="1"/>
  <c r="B112" i="11"/>
  <c r="B113" i="11" a="1"/>
  <c r="B113" i="11"/>
  <c r="B114" i="11" a="1"/>
  <c r="B114" i="11"/>
  <c r="B115" i="11" a="1"/>
  <c r="B115" i="11"/>
  <c r="B116" i="11" a="1"/>
  <c r="B116" i="11"/>
  <c r="B117" i="11" a="1"/>
  <c r="B117" i="11"/>
  <c r="B118" i="11" a="1"/>
  <c r="B118" i="11"/>
  <c r="B119" i="11" a="1"/>
  <c r="B119" i="11"/>
  <c r="B120" i="11" a="1"/>
  <c r="B120" i="11"/>
  <c r="B121" i="11" a="1"/>
  <c r="B121" i="11"/>
  <c r="B122" i="11" a="1"/>
  <c r="B122" i="11"/>
  <c r="B123" i="11" a="1"/>
  <c r="B123" i="11"/>
  <c r="B124" i="11" a="1"/>
  <c r="B124" i="11"/>
  <c r="B125" i="11" a="1"/>
  <c r="B125" i="11"/>
  <c r="B126" i="11" a="1"/>
  <c r="B126" i="11"/>
  <c r="B127" i="11" a="1"/>
  <c r="B127" i="11"/>
  <c r="B128" i="11" a="1"/>
  <c r="B128" i="11"/>
  <c r="B129" i="11" a="1"/>
  <c r="B129" i="11"/>
  <c r="B130" i="11" a="1"/>
  <c r="B130" i="11"/>
  <c r="B131" i="11" a="1"/>
  <c r="B131" i="11"/>
  <c r="B132" i="11" a="1"/>
  <c r="B132" i="11"/>
  <c r="B133" i="11" a="1"/>
  <c r="B133" i="11"/>
  <c r="B134" i="11" a="1"/>
  <c r="B134" i="11"/>
  <c r="B135" i="11" a="1"/>
  <c r="B135" i="11"/>
  <c r="B136" i="11" a="1"/>
  <c r="B136" i="11"/>
  <c r="B137" i="11" a="1"/>
  <c r="B137" i="11"/>
  <c r="B138" i="11" a="1"/>
  <c r="B138" i="11"/>
  <c r="B139" i="11" a="1"/>
  <c r="B139" i="11"/>
  <c r="B140" i="11" a="1"/>
  <c r="B140" i="11"/>
  <c r="B141" i="11" a="1"/>
  <c r="B141" i="11"/>
  <c r="B142" i="11" a="1"/>
  <c r="B142" i="11"/>
  <c r="B143" i="11" a="1"/>
  <c r="B143" i="11"/>
  <c r="B144" i="11" a="1"/>
  <c r="B144" i="11"/>
  <c r="B145" i="11" a="1"/>
  <c r="B145" i="11"/>
  <c r="B146" i="11" a="1"/>
  <c r="B146" i="11"/>
  <c r="B147" i="11" a="1"/>
  <c r="B147" i="11"/>
  <c r="B148" i="11" a="1"/>
  <c r="B148" i="11"/>
  <c r="B149" i="11" a="1"/>
  <c r="B149" i="11"/>
  <c r="B150" i="11" a="1"/>
  <c r="B150" i="11"/>
  <c r="B151" i="11" a="1"/>
  <c r="B151" i="11"/>
  <c r="B152" i="11" a="1"/>
  <c r="B152" i="11"/>
  <c r="B153" i="11" a="1"/>
  <c r="B153" i="11"/>
  <c r="B154" i="11" a="1"/>
  <c r="B154" i="11"/>
  <c r="B155" i="11" a="1"/>
  <c r="B155" i="11"/>
  <c r="B156" i="11" a="1"/>
  <c r="B156" i="11"/>
  <c r="B157" i="11" a="1"/>
  <c r="B157" i="11"/>
  <c r="B158" i="11" a="1"/>
  <c r="B158" i="11"/>
  <c r="B159" i="11" a="1"/>
  <c r="B159" i="11"/>
  <c r="B160" i="11" a="1"/>
  <c r="B160" i="11"/>
  <c r="B161" i="11" a="1"/>
  <c r="B161" i="11"/>
  <c r="B162" i="11" a="1"/>
  <c r="B162" i="11"/>
  <c r="B163" i="11" a="1"/>
  <c r="B163" i="11"/>
  <c r="B164" i="11" a="1"/>
  <c r="B164" i="11"/>
  <c r="B165" i="11" a="1"/>
  <c r="B165" i="11"/>
  <c r="B166" i="11" a="1"/>
  <c r="B166" i="11"/>
  <c r="B167" i="11" a="1"/>
  <c r="B167" i="11"/>
  <c r="B168" i="11" a="1"/>
  <c r="B168" i="11"/>
  <c r="B169" i="11" a="1"/>
  <c r="B169" i="11"/>
  <c r="B170" i="11" a="1"/>
  <c r="B170" i="11"/>
  <c r="B171" i="11" a="1"/>
  <c r="B171" i="11"/>
  <c r="B172" i="11" a="1"/>
  <c r="B172" i="11"/>
  <c r="B173" i="11" a="1"/>
  <c r="B173" i="11"/>
  <c r="B174" i="11" a="1"/>
  <c r="B174" i="11"/>
  <c r="B175" i="11" a="1"/>
  <c r="B175" i="11"/>
  <c r="B176" i="11" a="1"/>
  <c r="B176" i="11"/>
  <c r="H10" i="8"/>
  <c r="H11" i="8"/>
  <c r="H12" i="8"/>
  <c r="H23" i="8"/>
  <c r="H34" i="8"/>
  <c r="H35" i="8"/>
  <c r="H36" i="8"/>
  <c r="S36" i="8"/>
  <c r="T36" i="8"/>
  <c r="H37" i="8"/>
  <c r="H38" i="8"/>
  <c r="H39" i="8"/>
  <c r="H40" i="8"/>
  <c r="H41" i="8"/>
  <c r="H42" i="8"/>
  <c r="H43" i="8"/>
  <c r="H44" i="8"/>
  <c r="S44" i="8"/>
  <c r="T44" i="8"/>
  <c r="H45" i="8"/>
  <c r="H46" i="8"/>
  <c r="H47" i="8"/>
  <c r="H48" i="8"/>
  <c r="H49" i="8"/>
  <c r="H50" i="8"/>
  <c r="H51" i="8"/>
  <c r="H52" i="8"/>
  <c r="S52" i="8"/>
  <c r="T52" i="8"/>
  <c r="H53" i="8"/>
  <c r="H54" i="8"/>
  <c r="H55" i="8"/>
  <c r="H56" i="8"/>
  <c r="H57" i="8"/>
  <c r="H58" i="8"/>
  <c r="H59" i="8"/>
  <c r="H60" i="8"/>
  <c r="S60" i="8"/>
  <c r="T60" i="8"/>
  <c r="H61" i="8"/>
  <c r="H62" i="8"/>
  <c r="H63" i="8"/>
  <c r="H64" i="8"/>
  <c r="H65" i="8"/>
  <c r="H66" i="8"/>
  <c r="H67" i="8"/>
  <c r="H68" i="8"/>
  <c r="S68" i="8"/>
  <c r="T68" i="8"/>
  <c r="H69" i="8"/>
  <c r="H70" i="8"/>
  <c r="H71" i="8"/>
  <c r="H72" i="8"/>
  <c r="H73" i="8"/>
  <c r="H74" i="8"/>
  <c r="H75" i="8"/>
  <c r="H76" i="8"/>
  <c r="S76" i="8"/>
  <c r="T76" i="8"/>
  <c r="H77" i="8"/>
  <c r="H78" i="8"/>
  <c r="H79" i="8"/>
  <c r="H80" i="8"/>
  <c r="H81" i="8"/>
  <c r="H82" i="8"/>
  <c r="H83" i="8"/>
  <c r="H84" i="8"/>
  <c r="S84" i="8"/>
  <c r="T84" i="8"/>
  <c r="H85" i="8"/>
  <c r="H86" i="8"/>
  <c r="H87" i="8"/>
  <c r="H88" i="8"/>
  <c r="H89" i="8"/>
  <c r="H90" i="8"/>
  <c r="H91" i="8"/>
  <c r="H92" i="8"/>
  <c r="S92" i="8"/>
  <c r="T92" i="8"/>
  <c r="H93" i="8"/>
  <c r="H94" i="8"/>
  <c r="H95" i="8"/>
  <c r="H96" i="8"/>
  <c r="H97" i="8"/>
  <c r="H98" i="8"/>
  <c r="H99" i="8"/>
  <c r="H100" i="8"/>
  <c r="S100" i="8"/>
  <c r="T100" i="8"/>
  <c r="H101" i="8"/>
  <c r="H102" i="8"/>
  <c r="H103" i="8"/>
  <c r="H104" i="8"/>
  <c r="H105" i="8"/>
  <c r="H106" i="8"/>
  <c r="H107" i="8"/>
  <c r="H108" i="8"/>
  <c r="S108" i="8"/>
  <c r="T108" i="8"/>
  <c r="H109" i="8"/>
  <c r="H110" i="8"/>
  <c r="H111" i="8"/>
  <c r="H112" i="8"/>
  <c r="H113" i="8"/>
  <c r="H114" i="8"/>
  <c r="H115" i="8"/>
  <c r="H116" i="8"/>
  <c r="S116" i="8"/>
  <c r="T116" i="8"/>
  <c r="H117" i="8"/>
  <c r="H118" i="8"/>
  <c r="H119" i="8"/>
  <c r="H120" i="8"/>
  <c r="H121" i="8"/>
  <c r="H122" i="8"/>
  <c r="H123" i="8"/>
  <c r="H124" i="8"/>
  <c r="S124" i="8"/>
  <c r="T124" i="8"/>
  <c r="H125" i="8"/>
  <c r="H126" i="8"/>
  <c r="H127" i="8"/>
  <c r="H128" i="8"/>
  <c r="H129" i="8"/>
  <c r="H130" i="8"/>
  <c r="H131" i="8"/>
  <c r="H132" i="8"/>
  <c r="S132" i="8"/>
  <c r="T132" i="8"/>
  <c r="H133" i="8"/>
  <c r="H134" i="8"/>
  <c r="H135" i="8"/>
  <c r="H136" i="8"/>
  <c r="H137" i="8"/>
  <c r="H138" i="8"/>
  <c r="H139" i="8"/>
  <c r="H140" i="8"/>
  <c r="S140" i="8"/>
  <c r="T140" i="8"/>
  <c r="H141" i="8"/>
  <c r="H142" i="8"/>
  <c r="H143" i="8"/>
  <c r="H144" i="8"/>
  <c r="H145" i="8"/>
  <c r="H146" i="8"/>
  <c r="H147" i="8"/>
  <c r="H148" i="8"/>
  <c r="S148" i="8"/>
  <c r="T148" i="8"/>
  <c r="H149" i="8"/>
  <c r="H150" i="8"/>
  <c r="H151" i="8"/>
  <c r="H152" i="8"/>
  <c r="H153" i="8"/>
  <c r="H154" i="8"/>
  <c r="H155" i="8"/>
  <c r="H156" i="8"/>
  <c r="S156" i="8"/>
  <c r="T156" i="8"/>
  <c r="H157" i="8"/>
  <c r="H158" i="8"/>
  <c r="H159" i="8"/>
  <c r="H160" i="8"/>
  <c r="H161" i="8"/>
  <c r="H162" i="8"/>
  <c r="H163" i="8"/>
  <c r="H164" i="8"/>
  <c r="S164" i="8"/>
  <c r="T164" i="8"/>
  <c r="H165" i="8"/>
  <c r="H166" i="8"/>
  <c r="H167" i="8"/>
  <c r="H168" i="8"/>
  <c r="H169" i="8"/>
  <c r="H170" i="8"/>
  <c r="H171" i="8"/>
  <c r="H172" i="8"/>
  <c r="S172" i="8"/>
  <c r="T172" i="8"/>
  <c r="H173" i="8"/>
  <c r="H174" i="8"/>
  <c r="H175" i="8"/>
  <c r="H176" i="8"/>
  <c r="H177" i="8"/>
  <c r="A82" i="11" a="1"/>
  <c r="A82" i="11"/>
  <c r="A83" i="11" a="1"/>
  <c r="A83" i="11"/>
  <c r="A84" i="11" a="1"/>
  <c r="A84" i="11"/>
  <c r="A85" i="11" a="1"/>
  <c r="A85" i="11"/>
  <c r="A86" i="11" a="1"/>
  <c r="A86" i="11"/>
  <c r="A87" i="11" a="1"/>
  <c r="A87" i="11"/>
  <c r="A88" i="11" a="1"/>
  <c r="A88" i="11"/>
  <c r="A89" i="11" a="1"/>
  <c r="A89" i="11"/>
  <c r="A90" i="11" a="1"/>
  <c r="A90" i="11"/>
  <c r="A91" i="11" a="1"/>
  <c r="A91" i="11"/>
  <c r="A92" i="11" a="1"/>
  <c r="A92" i="11"/>
  <c r="A93" i="11" a="1"/>
  <c r="A93" i="11"/>
  <c r="A94" i="11" a="1"/>
  <c r="A94" i="11"/>
  <c r="A95" i="11" a="1"/>
  <c r="A95" i="11"/>
  <c r="A96" i="11" a="1"/>
  <c r="A96" i="11"/>
  <c r="A97" i="11" a="1"/>
  <c r="A97" i="11"/>
  <c r="A98" i="11" a="1"/>
  <c r="A98" i="11"/>
  <c r="A99" i="11" a="1"/>
  <c r="A99" i="11"/>
  <c r="A100" i="11" a="1"/>
  <c r="A100" i="11"/>
  <c r="A101" i="11" a="1"/>
  <c r="A101" i="11"/>
  <c r="A102" i="11" a="1"/>
  <c r="A102" i="11"/>
  <c r="A103" i="11" a="1"/>
  <c r="A103" i="11"/>
  <c r="A104" i="11" a="1"/>
  <c r="A104" i="11"/>
  <c r="A105" i="11" a="1"/>
  <c r="A105" i="11"/>
  <c r="A106" i="11" a="1"/>
  <c r="A106" i="11"/>
  <c r="A107" i="11" a="1"/>
  <c r="A107" i="11"/>
  <c r="A108" i="11" a="1"/>
  <c r="A108" i="11"/>
  <c r="A109" i="11" a="1"/>
  <c r="A109" i="11"/>
  <c r="A110" i="11" a="1"/>
  <c r="A110" i="11"/>
  <c r="A111" i="11" a="1"/>
  <c r="A111" i="11"/>
  <c r="A112" i="11" a="1"/>
  <c r="A112" i="11"/>
  <c r="A113" i="11" a="1"/>
  <c r="A113" i="11"/>
  <c r="A114" i="11" a="1"/>
  <c r="A114" i="11"/>
  <c r="A115" i="11" a="1"/>
  <c r="A115" i="11"/>
  <c r="A116" i="11" a="1"/>
  <c r="A116" i="11"/>
  <c r="A117" i="11" a="1"/>
  <c r="A117" i="11"/>
  <c r="A118" i="11" a="1"/>
  <c r="A118" i="11"/>
  <c r="A119" i="11" a="1"/>
  <c r="A119" i="11"/>
  <c r="A120" i="11" a="1"/>
  <c r="A120" i="11"/>
  <c r="A121" i="11" a="1"/>
  <c r="A121" i="11"/>
  <c r="A122" i="11" a="1"/>
  <c r="A122" i="11"/>
  <c r="A123" i="11" a="1"/>
  <c r="A123" i="11"/>
  <c r="A124" i="11" a="1"/>
  <c r="A124" i="11"/>
  <c r="A125" i="11" a="1"/>
  <c r="A125" i="11"/>
  <c r="A126" i="11" a="1"/>
  <c r="A126" i="11"/>
  <c r="A127" i="11" a="1"/>
  <c r="A127" i="11"/>
  <c r="A128" i="11" a="1"/>
  <c r="A128" i="11"/>
  <c r="A129" i="11" a="1"/>
  <c r="A129" i="11"/>
  <c r="A130" i="11" a="1"/>
  <c r="A130" i="11"/>
  <c r="A131" i="11" a="1"/>
  <c r="A131" i="11"/>
  <c r="A132" i="11" a="1"/>
  <c r="A132" i="11"/>
  <c r="A133" i="11" a="1"/>
  <c r="A133" i="11"/>
  <c r="A134" i="11" a="1"/>
  <c r="A134" i="11"/>
  <c r="A135" i="11" a="1"/>
  <c r="A135" i="11"/>
  <c r="A136" i="11" a="1"/>
  <c r="A136" i="11"/>
  <c r="A137" i="11" a="1"/>
  <c r="A137" i="11"/>
  <c r="A138" i="11" a="1"/>
  <c r="A138" i="11"/>
  <c r="A139" i="11" a="1"/>
  <c r="A139" i="11"/>
  <c r="A140" i="11" a="1"/>
  <c r="A140" i="11"/>
  <c r="A141" i="11" a="1"/>
  <c r="A141" i="11"/>
  <c r="A142" i="11" a="1"/>
  <c r="A142" i="11"/>
  <c r="A143" i="11" a="1"/>
  <c r="A143" i="11"/>
  <c r="A144" i="11" a="1"/>
  <c r="A144" i="11"/>
  <c r="A145" i="11" a="1"/>
  <c r="A145" i="11"/>
  <c r="A146" i="11" a="1"/>
  <c r="A146" i="11"/>
  <c r="A147" i="11" a="1"/>
  <c r="A147" i="11"/>
  <c r="A148" i="11" a="1"/>
  <c r="A148" i="11"/>
  <c r="A149" i="11" a="1"/>
  <c r="A149" i="11"/>
  <c r="A150" i="11" a="1"/>
  <c r="A150" i="11"/>
  <c r="A151" i="11" a="1"/>
  <c r="A151" i="11"/>
  <c r="A152" i="11" a="1"/>
  <c r="A152" i="11"/>
  <c r="A153" i="11" a="1"/>
  <c r="A153" i="11"/>
  <c r="A154" i="11" a="1"/>
  <c r="A154" i="11"/>
  <c r="A155" i="11" a="1"/>
  <c r="A155" i="11"/>
  <c r="A156" i="11" a="1"/>
  <c r="A156" i="11"/>
  <c r="A157" i="11" a="1"/>
  <c r="A157" i="11"/>
  <c r="A158" i="11" a="1"/>
  <c r="A158" i="11"/>
  <c r="A159" i="11" a="1"/>
  <c r="A159" i="11"/>
  <c r="A160" i="11" a="1"/>
  <c r="A160" i="11"/>
  <c r="A161" i="11" a="1"/>
  <c r="A161" i="11"/>
  <c r="A162" i="11" a="1"/>
  <c r="A162" i="11"/>
  <c r="A163" i="11" a="1"/>
  <c r="A163" i="11"/>
  <c r="A164" i="11" a="1"/>
  <c r="A164" i="11"/>
  <c r="A165" i="11" a="1"/>
  <c r="A165" i="11"/>
  <c r="A166" i="11" a="1"/>
  <c r="A166" i="11"/>
  <c r="A167" i="11" a="1"/>
  <c r="A167" i="11"/>
  <c r="A168" i="11" a="1"/>
  <c r="A168" i="11"/>
  <c r="A169" i="11" a="1"/>
  <c r="A169" i="11"/>
  <c r="A170" i="11" a="1"/>
  <c r="A170" i="11"/>
  <c r="A171" i="11" a="1"/>
  <c r="A171" i="11"/>
  <c r="A172" i="11" a="1"/>
  <c r="A172" i="11"/>
  <c r="A173" i="11" a="1"/>
  <c r="A173" i="11"/>
  <c r="A174" i="11" a="1"/>
  <c r="A174" i="11"/>
  <c r="A175" i="11" a="1"/>
  <c r="A175" i="11"/>
  <c r="A176" i="11" a="1"/>
  <c r="A176" i="11"/>
  <c r="E5" i="8"/>
  <c r="F5" i="8"/>
  <c r="E6" i="8"/>
  <c r="F6" i="8"/>
  <c r="E7" i="8"/>
  <c r="F7" i="8"/>
  <c r="E8" i="8"/>
  <c r="F8" i="8"/>
  <c r="E9" i="8"/>
  <c r="F9" i="8"/>
  <c r="E10" i="8"/>
  <c r="F10" i="8"/>
  <c r="E11" i="8"/>
  <c r="F11" i="8"/>
  <c r="E12" i="8"/>
  <c r="F12" i="8"/>
  <c r="E13" i="8"/>
  <c r="F13" i="8"/>
  <c r="E14" i="8"/>
  <c r="F14" i="8"/>
  <c r="E15" i="8"/>
  <c r="F15" i="8"/>
  <c r="E16" i="8"/>
  <c r="F16" i="8"/>
  <c r="E17" i="8"/>
  <c r="F17" i="8"/>
  <c r="E18" i="8"/>
  <c r="F18" i="8"/>
  <c r="E19" i="8"/>
  <c r="F19" i="8"/>
  <c r="E20" i="8"/>
  <c r="F20" i="8"/>
  <c r="E21" i="8"/>
  <c r="F21" i="8"/>
  <c r="E22" i="8"/>
  <c r="F22" i="8"/>
  <c r="E23" i="8"/>
  <c r="F23" i="8"/>
  <c r="E24" i="8"/>
  <c r="F24" i="8"/>
  <c r="E25" i="8"/>
  <c r="F25" i="8"/>
  <c r="E26" i="8"/>
  <c r="F26" i="8"/>
  <c r="E27" i="8"/>
  <c r="F27" i="8"/>
  <c r="E28" i="8"/>
  <c r="F28" i="8"/>
  <c r="E29" i="8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E36" i="8"/>
  <c r="F36" i="8"/>
  <c r="E37" i="8"/>
  <c r="F37" i="8"/>
  <c r="E38" i="8"/>
  <c r="F38" i="8"/>
  <c r="E39" i="8"/>
  <c r="F39" i="8"/>
  <c r="E40" i="8"/>
  <c r="F40" i="8"/>
  <c r="E41" i="8"/>
  <c r="F41" i="8"/>
  <c r="E42" i="8"/>
  <c r="F42" i="8"/>
  <c r="E43" i="8"/>
  <c r="F43" i="8"/>
  <c r="E44" i="8"/>
  <c r="F44" i="8"/>
  <c r="E45" i="8"/>
  <c r="F45" i="8"/>
  <c r="F4" i="8"/>
  <c r="E4" i="8"/>
  <c r="F3" i="8"/>
  <c r="E3" i="8"/>
  <c r="F2" i="8"/>
  <c r="E2" i="8"/>
  <c r="A33" i="11" a="1"/>
  <c r="A45" i="11" a="1"/>
  <c r="A52" i="11" a="1"/>
  <c r="A63" i="11" a="1"/>
  <c r="A69" i="11" a="1"/>
  <c r="A76" i="11" a="1"/>
  <c r="A35" i="11" a="1"/>
  <c r="A53" i="11" a="1"/>
  <c r="A65" i="11" a="1"/>
  <c r="A77" i="11" a="1"/>
  <c r="A42" i="11" a="1"/>
  <c r="A78" i="11" a="1"/>
  <c r="A39" i="11" a="1"/>
  <c r="A61" i="11" a="1"/>
  <c r="A80" i="11" a="1"/>
  <c r="A40" i="11" a="1"/>
  <c r="A62" i="11" a="1"/>
  <c r="A81" i="11" a="1"/>
  <c r="A34" i="11" a="1"/>
  <c r="A41" i="11" a="1"/>
  <c r="A46" i="11" a="1"/>
  <c r="A57" i="11" a="1"/>
  <c r="A64" i="11" a="1"/>
  <c r="A70" i="11" a="1"/>
  <c r="A29" i="11" a="1"/>
  <c r="A47" i="11" a="1"/>
  <c r="A58" i="11" a="1"/>
  <c r="A71" i="11" a="1"/>
  <c r="A36" i="11" a="1"/>
  <c r="A59" i="11" a="1"/>
  <c r="A72" i="11" a="1"/>
  <c r="A50" i="11" a="1"/>
  <c r="A32" i="11" a="1"/>
  <c r="A56" i="11" a="1"/>
  <c r="A75" i="11" a="1"/>
  <c r="A30" i="11" a="1"/>
  <c r="A37" i="11" a="1"/>
  <c r="A43" i="11" a="1"/>
  <c r="A48" i="11" a="1"/>
  <c r="A54" i="11" a="1"/>
  <c r="A60" i="11" a="1"/>
  <c r="A66" i="11" a="1"/>
  <c r="A79" i="11" a="1"/>
  <c r="A31" i="11" a="1"/>
  <c r="A38" i="11" a="1"/>
  <c r="A49" i="11" a="1"/>
  <c r="A55" i="11" a="1"/>
  <c r="A67" i="11" a="1"/>
  <c r="A73" i="11" a="1"/>
  <c r="A44" i="11" a="1"/>
  <c r="A74" i="11" a="1"/>
  <c r="A51" i="11" a="1"/>
  <c r="A68" i="11" a="1"/>
  <c r="A28" i="11" a="1"/>
  <c r="A27" i="11" a="1"/>
  <c r="A22" i="11" a="1"/>
  <c r="A24" i="11" a="1"/>
  <c r="A23" i="11" a="1"/>
  <c r="A21" i="11" a="1"/>
  <c r="A25" i="11" a="1"/>
  <c r="A26" i="11" a="1"/>
  <c r="D23" i="11" a="1"/>
  <c r="F22" i="11" a="1"/>
  <c r="E15" i="11" a="1"/>
  <c r="F21" i="11" a="1"/>
  <c r="A8" i="11" a="1"/>
  <c r="F19" i="11" a="1"/>
  <c r="C7" i="11" a="1"/>
  <c r="D6" i="11" a="1"/>
  <c r="A11" i="11" a="1"/>
  <c r="B23" i="11" a="1"/>
  <c r="C19" i="11" a="1"/>
  <c r="B10" i="11" a="1"/>
  <c r="A6" i="11" a="1"/>
  <c r="E8" i="11" a="1"/>
  <c r="A18" i="11" a="1"/>
  <c r="D13" i="11" a="1"/>
  <c r="F25" i="11" a="1"/>
  <c r="C14" i="11" a="1"/>
  <c r="C8" i="11" a="1"/>
  <c r="C9" i="11" a="1"/>
  <c r="B7" i="11" a="1"/>
  <c r="E26" i="11" a="1"/>
  <c r="E13" i="11" a="1"/>
  <c r="D22" i="11" a="1"/>
  <c r="B14" i="11" a="1"/>
  <c r="B2" i="11" a="1"/>
  <c r="C11" i="11" a="1"/>
  <c r="D11" i="11" a="1"/>
  <c r="D24" i="11" a="1"/>
  <c r="F13" i="11" a="1"/>
  <c r="D16" i="11" a="1"/>
  <c r="F28" i="11" a="1"/>
  <c r="F5" i="11" a="1"/>
  <c r="B25" i="11" a="1"/>
  <c r="F8" i="11" a="1"/>
  <c r="E11" i="11" a="1"/>
  <c r="B27" i="11" a="1"/>
  <c r="E14" i="11" a="1"/>
  <c r="D10" i="11" a="1"/>
  <c r="B19" i="11" a="1"/>
  <c r="F18" i="11" a="1"/>
  <c r="F26" i="11" a="1"/>
  <c r="B9" i="11" a="1"/>
  <c r="B20" i="11" a="1"/>
  <c r="F3" i="11" a="1"/>
  <c r="C21" i="11" a="1"/>
  <c r="A9" i="11" a="1"/>
  <c r="D4" i="11" a="1"/>
  <c r="F1" i="11" a="1"/>
  <c r="A7" i="11" a="1"/>
  <c r="C28" i="11" a="1"/>
  <c r="B13" i="11" a="1"/>
  <c r="E2" i="11" a="1"/>
  <c r="F14" i="11" a="1"/>
  <c r="E24" i="11" a="1"/>
  <c r="C26" i="11" a="1"/>
  <c r="F12" i="11" a="1"/>
  <c r="E9" i="11" a="1"/>
  <c r="E17" i="11" a="1"/>
  <c r="B26" i="11" a="1"/>
  <c r="C2" i="11" a="1"/>
  <c r="B3" i="11" a="1"/>
  <c r="A14" i="11" a="1"/>
  <c r="C4" i="11" a="1"/>
  <c r="D8" i="11" a="1"/>
  <c r="A10" i="11" a="1"/>
  <c r="C23" i="11" a="1"/>
  <c r="B22" i="11" a="1"/>
  <c r="C25" i="11" a="1"/>
  <c r="D19" i="11" a="1"/>
  <c r="D5" i="11" a="1"/>
  <c r="B17" i="11" a="1"/>
  <c r="E1" i="11" a="1"/>
  <c r="B28" i="11" a="1"/>
  <c r="D18" i="11" a="1"/>
  <c r="E27" i="11" a="1"/>
  <c r="D20" i="11" a="1"/>
  <c r="F27" i="11" a="1"/>
  <c r="C24" i="11" a="1"/>
  <c r="F6" i="11" a="1"/>
  <c r="E23" i="11" a="1"/>
  <c r="C22" i="11" a="1"/>
  <c r="B24" i="11" a="1"/>
  <c r="D21" i="11" a="1"/>
  <c r="C10" i="11" a="1"/>
  <c r="F2" i="11" a="1"/>
  <c r="E12" i="11" a="1"/>
  <c r="E18" i="11" a="1"/>
  <c r="D27" i="11" a="1"/>
  <c r="B15" i="11" a="1"/>
  <c r="F20" i="11" a="1"/>
  <c r="B4" i="11" a="1"/>
  <c r="E4" i="11" a="1"/>
  <c r="A20" i="11" a="1"/>
  <c r="D9" i="11" a="1"/>
  <c r="C13" i="11" a="1"/>
  <c r="F7" i="11" a="1"/>
  <c r="E22" i="11" a="1"/>
  <c r="A15" i="11" a="1"/>
  <c r="B12" i="11" a="1"/>
  <c r="E3" i="11" a="1"/>
  <c r="C3" i="11" a="1"/>
  <c r="D25" i="11" a="1"/>
  <c r="D17" i="11" a="1"/>
  <c r="F11" i="11" a="1"/>
  <c r="F4" i="11" a="1"/>
  <c r="B5" i="11" a="1"/>
  <c r="A13" i="11" a="1"/>
  <c r="F10" i="11" a="1"/>
  <c r="E10" i="11" a="1"/>
  <c r="D28" i="11" a="1"/>
  <c r="C5" i="11" a="1"/>
  <c r="D2" i="11" a="1"/>
  <c r="B11" i="11" a="1"/>
  <c r="F24" i="11" a="1"/>
  <c r="C12" i="11" a="1"/>
  <c r="D14" i="11" a="1"/>
  <c r="C20" i="11" a="1"/>
  <c r="A12" i="11" a="1"/>
  <c r="B6" i="11" a="1"/>
  <c r="E7" i="11" a="1"/>
  <c r="D15" i="11" a="1"/>
  <c r="E28" i="11" a="1"/>
  <c r="F9" i="11" a="1"/>
  <c r="A19" i="11" a="1"/>
  <c r="E25" i="11" a="1"/>
  <c r="B18" i="11" a="1"/>
  <c r="E20" i="11" a="1"/>
  <c r="F15" i="11" a="1"/>
  <c r="D3" i="11" a="1"/>
  <c r="E16" i="11" a="1"/>
  <c r="E19" i="11" a="1"/>
  <c r="A16" i="11" a="1"/>
  <c r="B16" i="11" a="1"/>
  <c r="C16" i="11" a="1"/>
  <c r="A17" i="11" a="1"/>
  <c r="E21" i="11" a="1"/>
  <c r="C6" i="11" a="1"/>
  <c r="D12" i="11" a="1"/>
  <c r="E5" i="11" a="1"/>
  <c r="E6" i="11" a="1"/>
  <c r="D26" i="11" a="1"/>
  <c r="C18" i="11" a="1"/>
  <c r="C15" i="11" a="1"/>
  <c r="D7" i="11" a="1"/>
  <c r="B8" i="11" a="1"/>
  <c r="F23" i="11" a="1"/>
  <c r="F16" i="11" a="1"/>
  <c r="F17" i="11" a="1"/>
  <c r="C17" i="11" a="1"/>
  <c r="C27" i="11" a="1"/>
  <c r="B21" i="11" a="1"/>
  <c r="A4" i="11" a="1"/>
  <c r="A2" i="11" a="1"/>
  <c r="A5" i="11" a="1"/>
  <c r="A3" i="11" a="1"/>
  <c r="D1" i="11" a="1"/>
  <c r="C1" i="11" a="1"/>
  <c r="B1" i="11" a="1"/>
  <c r="A1" i="11" a="1"/>
  <c r="S170" i="8"/>
  <c r="T170" i="8"/>
  <c r="S162" i="8"/>
  <c r="T162" i="8"/>
  <c r="S154" i="8"/>
  <c r="T154" i="8"/>
  <c r="S146" i="8"/>
  <c r="T146" i="8"/>
  <c r="S138" i="8"/>
  <c r="T138" i="8"/>
  <c r="S130" i="8"/>
  <c r="T130" i="8"/>
  <c r="S122" i="8"/>
  <c r="T122" i="8"/>
  <c r="S114" i="8"/>
  <c r="T114" i="8"/>
  <c r="S106" i="8"/>
  <c r="T106" i="8"/>
  <c r="S98" i="8"/>
  <c r="T98" i="8"/>
  <c r="S90" i="8"/>
  <c r="T90" i="8"/>
  <c r="S82" i="8"/>
  <c r="T82" i="8"/>
  <c r="S74" i="8"/>
  <c r="T74" i="8"/>
  <c r="S66" i="8"/>
  <c r="T66" i="8"/>
  <c r="S58" i="8"/>
  <c r="T58" i="8"/>
  <c r="S50" i="8"/>
  <c r="T50" i="8"/>
  <c r="S42" i="8"/>
  <c r="T42" i="8"/>
  <c r="S34" i="8"/>
  <c r="T34" i="8"/>
  <c r="S173" i="8"/>
  <c r="T173" i="8"/>
  <c r="S171" i="8"/>
  <c r="T171" i="8"/>
  <c r="S165" i="8"/>
  <c r="T165" i="8"/>
  <c r="S163" i="8"/>
  <c r="T163" i="8"/>
  <c r="S157" i="8"/>
  <c r="T157" i="8"/>
  <c r="S155" i="8"/>
  <c r="T155" i="8"/>
  <c r="S149" i="8"/>
  <c r="T149" i="8"/>
  <c r="S147" i="8"/>
  <c r="T147" i="8"/>
  <c r="S141" i="8"/>
  <c r="T141" i="8"/>
  <c r="S139" i="8"/>
  <c r="T139" i="8"/>
  <c r="S133" i="8"/>
  <c r="T133" i="8"/>
  <c r="S131" i="8"/>
  <c r="T131" i="8"/>
  <c r="S125" i="8"/>
  <c r="T125" i="8"/>
  <c r="S123" i="8"/>
  <c r="T123" i="8"/>
  <c r="S117" i="8"/>
  <c r="T117" i="8"/>
  <c r="S115" i="8"/>
  <c r="T115" i="8"/>
  <c r="S109" i="8"/>
  <c r="T109" i="8"/>
  <c r="S107" i="8"/>
  <c r="T107" i="8"/>
  <c r="S101" i="8"/>
  <c r="T101" i="8"/>
  <c r="S99" i="8"/>
  <c r="T99" i="8"/>
  <c r="S93" i="8"/>
  <c r="T93" i="8"/>
  <c r="S91" i="8"/>
  <c r="T91" i="8"/>
  <c r="S85" i="8"/>
  <c r="T85" i="8"/>
  <c r="S83" i="8"/>
  <c r="T83" i="8"/>
  <c r="S77" i="8"/>
  <c r="T77" i="8"/>
  <c r="S75" i="8"/>
  <c r="T75" i="8"/>
  <c r="S69" i="8"/>
  <c r="T69" i="8"/>
  <c r="S67" i="8"/>
  <c r="T67" i="8"/>
  <c r="S61" i="8"/>
  <c r="T61" i="8"/>
  <c r="S59" i="8"/>
  <c r="T59" i="8"/>
  <c r="S53" i="8"/>
  <c r="T53" i="8"/>
  <c r="S51" i="8"/>
  <c r="T51" i="8"/>
  <c r="S45" i="8"/>
  <c r="T45" i="8"/>
  <c r="S43" i="8"/>
  <c r="T43" i="8"/>
  <c r="S37" i="8"/>
  <c r="T37" i="8"/>
  <c r="S35" i="8"/>
  <c r="T35" i="8"/>
  <c r="S169" i="8"/>
  <c r="T169" i="8"/>
  <c r="S145" i="8"/>
  <c r="T145" i="8"/>
  <c r="S121" i="8"/>
  <c r="T121" i="8"/>
  <c r="S89" i="8"/>
  <c r="T89" i="8"/>
  <c r="S57" i="8"/>
  <c r="T57" i="8"/>
  <c r="S176" i="8"/>
  <c r="T176" i="8"/>
  <c r="S168" i="8"/>
  <c r="T168" i="8"/>
  <c r="S160" i="8"/>
  <c r="T160" i="8"/>
  <c r="S152" i="8"/>
  <c r="T152" i="8"/>
  <c r="S144" i="8"/>
  <c r="T144" i="8"/>
  <c r="S136" i="8"/>
  <c r="T136" i="8"/>
  <c r="S128" i="8"/>
  <c r="T128" i="8"/>
  <c r="S120" i="8"/>
  <c r="T120" i="8"/>
  <c r="S112" i="8"/>
  <c r="T112" i="8"/>
  <c r="S104" i="8"/>
  <c r="T104" i="8"/>
  <c r="S96" i="8"/>
  <c r="T96" i="8"/>
  <c r="S88" i="8"/>
  <c r="T88" i="8"/>
  <c r="S80" i="8"/>
  <c r="T80" i="8"/>
  <c r="S72" i="8"/>
  <c r="T72" i="8"/>
  <c r="S64" i="8"/>
  <c r="T64" i="8"/>
  <c r="S56" i="8"/>
  <c r="T56" i="8"/>
  <c r="S48" i="8"/>
  <c r="T48" i="8"/>
  <c r="S40" i="8"/>
  <c r="T40" i="8"/>
  <c r="S12" i="8"/>
  <c r="T12" i="8"/>
  <c r="S177" i="8"/>
  <c r="T177" i="8"/>
  <c r="S153" i="8"/>
  <c r="T153" i="8"/>
  <c r="S129" i="8"/>
  <c r="T129" i="8"/>
  <c r="S105" i="8"/>
  <c r="T105" i="8"/>
  <c r="S81" i="8"/>
  <c r="T81" i="8"/>
  <c r="S65" i="8"/>
  <c r="T65" i="8"/>
  <c r="S41" i="8"/>
  <c r="T41" i="8"/>
  <c r="S175" i="8"/>
  <c r="T175" i="8"/>
  <c r="S167" i="8"/>
  <c r="T167" i="8"/>
  <c r="S159" i="8"/>
  <c r="T159" i="8"/>
  <c r="S151" i="8"/>
  <c r="T151" i="8"/>
  <c r="S143" i="8"/>
  <c r="T143" i="8"/>
  <c r="S135" i="8"/>
  <c r="T135" i="8"/>
  <c r="S127" i="8"/>
  <c r="T127" i="8"/>
  <c r="S119" i="8"/>
  <c r="T119" i="8"/>
  <c r="S111" i="8"/>
  <c r="T111" i="8"/>
  <c r="S103" i="8"/>
  <c r="T103" i="8"/>
  <c r="S95" i="8"/>
  <c r="T95" i="8"/>
  <c r="S87" i="8"/>
  <c r="T87" i="8"/>
  <c r="S79" i="8"/>
  <c r="T79" i="8"/>
  <c r="S71" i="8"/>
  <c r="T71" i="8"/>
  <c r="S63" i="8"/>
  <c r="T63" i="8"/>
  <c r="S55" i="8"/>
  <c r="T55" i="8"/>
  <c r="S47" i="8"/>
  <c r="T47" i="8"/>
  <c r="S39" i="8"/>
  <c r="T39" i="8"/>
  <c r="S11" i="8"/>
  <c r="T11" i="8"/>
  <c r="S161" i="8"/>
  <c r="T161" i="8"/>
  <c r="S137" i="8"/>
  <c r="T137" i="8"/>
  <c r="S113" i="8"/>
  <c r="T113" i="8"/>
  <c r="S97" i="8"/>
  <c r="T97" i="8"/>
  <c r="S73" i="8"/>
  <c r="T73" i="8"/>
  <c r="S49" i="8"/>
  <c r="T49" i="8"/>
  <c r="S23" i="8"/>
  <c r="T23" i="8"/>
  <c r="S174" i="8"/>
  <c r="T174" i="8"/>
  <c r="S166" i="8"/>
  <c r="T166" i="8"/>
  <c r="S158" i="8"/>
  <c r="T158" i="8"/>
  <c r="S150" i="8"/>
  <c r="T150" i="8"/>
  <c r="S142" i="8"/>
  <c r="T142" i="8"/>
  <c r="S134" i="8"/>
  <c r="T134" i="8"/>
  <c r="S126" i="8"/>
  <c r="T126" i="8"/>
  <c r="S118" i="8"/>
  <c r="T118" i="8"/>
  <c r="S110" i="8"/>
  <c r="T110" i="8"/>
  <c r="S102" i="8"/>
  <c r="T102" i="8"/>
  <c r="S94" i="8"/>
  <c r="T94" i="8"/>
  <c r="S86" i="8"/>
  <c r="T86" i="8"/>
  <c r="S78" i="8"/>
  <c r="T78" i="8"/>
  <c r="S70" i="8"/>
  <c r="T70" i="8"/>
  <c r="S62" i="8"/>
  <c r="T62" i="8"/>
  <c r="S54" i="8"/>
  <c r="T54" i="8"/>
  <c r="S46" i="8"/>
  <c r="T46" i="8"/>
  <c r="S38" i="8"/>
  <c r="T38" i="8"/>
  <c r="S10" i="8"/>
  <c r="T10" i="8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6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F5" i="11"/>
  <c r="E5" i="11"/>
  <c r="D5" i="11"/>
  <c r="C5" i="11"/>
  <c r="B5" i="11"/>
  <c r="F4" i="11"/>
  <c r="F3" i="11"/>
  <c r="F2" i="11"/>
  <c r="F1" i="11"/>
  <c r="E4" i="11"/>
  <c r="E3" i="11"/>
  <c r="E2" i="11"/>
  <c r="E1" i="11"/>
  <c r="D4" i="11"/>
  <c r="D3" i="11"/>
  <c r="D2" i="11"/>
  <c r="D1" i="11"/>
  <c r="C4" i="11"/>
  <c r="C3" i="11"/>
  <c r="C2" i="11"/>
  <c r="C1" i="11"/>
  <c r="B3" i="11"/>
  <c r="B4" i="11"/>
  <c r="B2" i="11"/>
  <c r="B1" i="11"/>
  <c r="A68" i="11"/>
  <c r="A51" i="11"/>
  <c r="A27" i="11"/>
  <c r="A9" i="11"/>
  <c r="A74" i="11"/>
  <c r="A44" i="11"/>
  <c r="A20" i="11"/>
  <c r="A73" i="11"/>
  <c r="A67" i="11"/>
  <c r="A55" i="11"/>
  <c r="A49" i="11"/>
  <c r="A38" i="11"/>
  <c r="A31" i="11"/>
  <c r="A25" i="11"/>
  <c r="A7" i="11"/>
  <c r="A79" i="11"/>
  <c r="A66" i="11"/>
  <c r="A60" i="11"/>
  <c r="A54" i="11"/>
  <c r="A48" i="11"/>
  <c r="A43" i="11"/>
  <c r="A37" i="11"/>
  <c r="A30" i="11"/>
  <c r="A19" i="11"/>
  <c r="A12" i="11"/>
  <c r="A6" i="11"/>
  <c r="A75" i="11"/>
  <c r="A56" i="11"/>
  <c r="A32" i="11"/>
  <c r="A14" i="11"/>
  <c r="A50" i="11"/>
  <c r="A26" i="11"/>
  <c r="A8" i="11"/>
  <c r="A72" i="11"/>
  <c r="A59" i="11"/>
  <c r="A36" i="11"/>
  <c r="A18" i="11"/>
  <c r="A71" i="11"/>
  <c r="A58" i="11"/>
  <c r="A47" i="11"/>
  <c r="A29" i="11"/>
  <c r="A17" i="11"/>
  <c r="A5" i="11"/>
  <c r="A70" i="11"/>
  <c r="A64" i="11"/>
  <c r="A57" i="11"/>
  <c r="A46" i="11"/>
  <c r="A41" i="11"/>
  <c r="A34" i="11"/>
  <c r="A22" i="11"/>
  <c r="A16" i="11"/>
  <c r="A10" i="11"/>
  <c r="A4" i="11"/>
  <c r="A81" i="11"/>
  <c r="A62" i="11"/>
  <c r="A40" i="11"/>
  <c r="A21" i="11"/>
  <c r="A80" i="11"/>
  <c r="A61" i="11"/>
  <c r="A39" i="11"/>
  <c r="A13" i="11"/>
  <c r="A78" i="11"/>
  <c r="A42" i="11"/>
  <c r="A24" i="11"/>
  <c r="A77" i="11"/>
  <c r="A65" i="11"/>
  <c r="A53" i="11"/>
  <c r="A35" i="11"/>
  <c r="A23" i="11"/>
  <c r="A11" i="11"/>
  <c r="A76" i="11"/>
  <c r="A69" i="11"/>
  <c r="A63" i="11"/>
  <c r="A52" i="11"/>
  <c r="A45" i="11"/>
  <c r="A33" i="11"/>
  <c r="A28" i="11"/>
  <c r="A15" i="11"/>
  <c r="A3" i="11"/>
  <c r="A2" i="11"/>
  <c r="A1" i="11"/>
  <c r="U4" i="8"/>
  <c r="V4" i="8"/>
  <c r="W4" i="8"/>
  <c r="U5" i="8"/>
  <c r="V5" i="8"/>
  <c r="W5" i="8"/>
  <c r="U6" i="8"/>
  <c r="V6" i="8"/>
  <c r="W6" i="8"/>
  <c r="U7" i="8"/>
  <c r="V7" i="8"/>
  <c r="W7" i="8"/>
  <c r="U8" i="8"/>
  <c r="V8" i="8"/>
  <c r="W8" i="8"/>
  <c r="U9" i="8"/>
  <c r="V9" i="8"/>
  <c r="W9" i="8"/>
  <c r="U10" i="8"/>
  <c r="V10" i="8"/>
  <c r="W10" i="8"/>
  <c r="U11" i="8"/>
  <c r="V11" i="8"/>
  <c r="W11" i="8"/>
  <c r="U12" i="8"/>
  <c r="V12" i="8"/>
  <c r="W12" i="8"/>
  <c r="U13" i="8"/>
  <c r="V13" i="8"/>
  <c r="W13" i="8"/>
  <c r="U14" i="8"/>
  <c r="V14" i="8"/>
  <c r="W14" i="8"/>
  <c r="U15" i="8"/>
  <c r="V15" i="8"/>
  <c r="W15" i="8"/>
  <c r="U16" i="8"/>
  <c r="V16" i="8"/>
  <c r="W16" i="8"/>
  <c r="U17" i="8"/>
  <c r="V17" i="8"/>
  <c r="W17" i="8"/>
  <c r="U18" i="8"/>
  <c r="V18" i="8"/>
  <c r="W18" i="8"/>
  <c r="U19" i="8"/>
  <c r="V19" i="8"/>
  <c r="W19" i="8"/>
  <c r="U20" i="8"/>
  <c r="V20" i="8"/>
  <c r="W20" i="8"/>
  <c r="U21" i="8"/>
  <c r="V21" i="8"/>
  <c r="W21" i="8"/>
  <c r="U22" i="8"/>
  <c r="V22" i="8"/>
  <c r="W22" i="8"/>
  <c r="U23" i="8"/>
  <c r="V23" i="8"/>
  <c r="W23" i="8"/>
  <c r="U24" i="8"/>
  <c r="V24" i="8"/>
  <c r="W24" i="8"/>
  <c r="U25" i="8"/>
  <c r="V25" i="8"/>
  <c r="W25" i="8"/>
  <c r="U26" i="8"/>
  <c r="V26" i="8"/>
  <c r="W26" i="8"/>
  <c r="U27" i="8"/>
  <c r="V27" i="8"/>
  <c r="W27" i="8"/>
  <c r="U28" i="8"/>
  <c r="V28" i="8"/>
  <c r="W28" i="8"/>
  <c r="U29" i="8"/>
  <c r="V29" i="8"/>
  <c r="W29" i="8"/>
  <c r="U30" i="8"/>
  <c r="V30" i="8"/>
  <c r="W30" i="8"/>
  <c r="U31" i="8"/>
  <c r="V31" i="8"/>
  <c r="W31" i="8"/>
  <c r="U32" i="8"/>
  <c r="V32" i="8"/>
  <c r="W32" i="8"/>
  <c r="U33" i="8"/>
  <c r="V33" i="8"/>
  <c r="W33" i="8"/>
  <c r="U34" i="8"/>
  <c r="V34" i="8"/>
  <c r="W34" i="8"/>
  <c r="U35" i="8"/>
  <c r="V35" i="8"/>
  <c r="W35" i="8"/>
  <c r="U36" i="8"/>
  <c r="V36" i="8"/>
  <c r="W36" i="8"/>
  <c r="U37" i="8"/>
  <c r="V37" i="8"/>
  <c r="W37" i="8"/>
  <c r="U38" i="8"/>
  <c r="V38" i="8"/>
  <c r="W38" i="8"/>
  <c r="U39" i="8"/>
  <c r="V39" i="8"/>
  <c r="W39" i="8"/>
  <c r="U40" i="8"/>
  <c r="V40" i="8"/>
  <c r="W40" i="8"/>
  <c r="U41" i="8"/>
  <c r="V41" i="8"/>
  <c r="W41" i="8"/>
  <c r="U42" i="8"/>
  <c r="V42" i="8"/>
  <c r="W42" i="8"/>
  <c r="U43" i="8"/>
  <c r="V43" i="8"/>
  <c r="W43" i="8"/>
  <c r="U44" i="8"/>
  <c r="V44" i="8"/>
  <c r="W44" i="8"/>
  <c r="U45" i="8"/>
  <c r="V45" i="8"/>
  <c r="W45" i="8"/>
  <c r="U46" i="8"/>
  <c r="V46" i="8"/>
  <c r="W46" i="8"/>
  <c r="U47" i="8"/>
  <c r="V47" i="8"/>
  <c r="W47" i="8"/>
  <c r="U48" i="8"/>
  <c r="V48" i="8"/>
  <c r="W48" i="8"/>
  <c r="U49" i="8"/>
  <c r="V49" i="8"/>
  <c r="W49" i="8"/>
  <c r="U50" i="8"/>
  <c r="V50" i="8"/>
  <c r="W50" i="8"/>
  <c r="U51" i="8"/>
  <c r="V51" i="8"/>
  <c r="W51" i="8"/>
  <c r="U52" i="8"/>
  <c r="V52" i="8"/>
  <c r="W52" i="8"/>
  <c r="U53" i="8"/>
  <c r="V53" i="8"/>
  <c r="W53" i="8"/>
  <c r="U54" i="8"/>
  <c r="V54" i="8"/>
  <c r="W54" i="8"/>
  <c r="U55" i="8"/>
  <c r="V55" i="8"/>
  <c r="W55" i="8"/>
  <c r="U56" i="8"/>
  <c r="V56" i="8"/>
  <c r="W56" i="8"/>
  <c r="U57" i="8"/>
  <c r="V57" i="8"/>
  <c r="W57" i="8"/>
  <c r="U58" i="8"/>
  <c r="V58" i="8"/>
  <c r="W58" i="8"/>
  <c r="U59" i="8"/>
  <c r="V59" i="8"/>
  <c r="W59" i="8"/>
  <c r="U60" i="8"/>
  <c r="V60" i="8"/>
  <c r="W60" i="8"/>
  <c r="U61" i="8"/>
  <c r="V61" i="8"/>
  <c r="W61" i="8"/>
  <c r="U62" i="8"/>
  <c r="V62" i="8"/>
  <c r="W62" i="8"/>
  <c r="U63" i="8"/>
  <c r="V63" i="8"/>
  <c r="W63" i="8"/>
  <c r="U64" i="8"/>
  <c r="V64" i="8"/>
  <c r="W64" i="8"/>
  <c r="U65" i="8"/>
  <c r="V65" i="8"/>
  <c r="W65" i="8"/>
  <c r="U66" i="8"/>
  <c r="V66" i="8"/>
  <c r="W66" i="8"/>
  <c r="U67" i="8"/>
  <c r="V67" i="8"/>
  <c r="W67" i="8"/>
  <c r="U68" i="8"/>
  <c r="V68" i="8"/>
  <c r="W68" i="8"/>
  <c r="U69" i="8"/>
  <c r="V69" i="8"/>
  <c r="W69" i="8"/>
  <c r="U70" i="8"/>
  <c r="V70" i="8"/>
  <c r="W70" i="8"/>
  <c r="U71" i="8"/>
  <c r="V71" i="8"/>
  <c r="W71" i="8"/>
  <c r="U72" i="8"/>
  <c r="V72" i="8"/>
  <c r="W72" i="8"/>
  <c r="U73" i="8"/>
  <c r="V73" i="8"/>
  <c r="W73" i="8"/>
  <c r="U74" i="8"/>
  <c r="V74" i="8"/>
  <c r="W74" i="8"/>
  <c r="U75" i="8"/>
  <c r="V75" i="8"/>
  <c r="W75" i="8"/>
  <c r="U76" i="8"/>
  <c r="V76" i="8"/>
  <c r="W76" i="8"/>
  <c r="U77" i="8"/>
  <c r="V77" i="8"/>
  <c r="W77" i="8"/>
  <c r="U78" i="8"/>
  <c r="V78" i="8"/>
  <c r="W78" i="8"/>
  <c r="U79" i="8"/>
  <c r="V79" i="8"/>
  <c r="W79" i="8"/>
  <c r="U80" i="8"/>
  <c r="V80" i="8"/>
  <c r="W80" i="8"/>
  <c r="U81" i="8"/>
  <c r="V81" i="8"/>
  <c r="W81" i="8"/>
  <c r="U82" i="8"/>
  <c r="V82" i="8"/>
  <c r="W82" i="8"/>
  <c r="U83" i="8"/>
  <c r="V83" i="8"/>
  <c r="W83" i="8"/>
  <c r="U84" i="8"/>
  <c r="V84" i="8"/>
  <c r="W84" i="8"/>
  <c r="U85" i="8"/>
  <c r="V85" i="8"/>
  <c r="W85" i="8"/>
  <c r="U86" i="8"/>
  <c r="V86" i="8"/>
  <c r="W86" i="8"/>
  <c r="U87" i="8"/>
  <c r="V87" i="8"/>
  <c r="W87" i="8"/>
  <c r="U88" i="8"/>
  <c r="V88" i="8"/>
  <c r="W88" i="8"/>
  <c r="U89" i="8"/>
  <c r="V89" i="8"/>
  <c r="W89" i="8"/>
  <c r="U90" i="8"/>
  <c r="V90" i="8"/>
  <c r="W90" i="8"/>
  <c r="U91" i="8"/>
  <c r="V91" i="8"/>
  <c r="W91" i="8"/>
  <c r="U92" i="8"/>
  <c r="V92" i="8"/>
  <c r="W92" i="8"/>
  <c r="U93" i="8"/>
  <c r="V93" i="8"/>
  <c r="W93" i="8"/>
  <c r="U94" i="8"/>
  <c r="V94" i="8"/>
  <c r="W94" i="8"/>
  <c r="U95" i="8"/>
  <c r="V95" i="8"/>
  <c r="W95" i="8"/>
  <c r="U96" i="8"/>
  <c r="V96" i="8"/>
  <c r="W96" i="8"/>
  <c r="U97" i="8"/>
  <c r="V97" i="8"/>
  <c r="W97" i="8"/>
  <c r="U98" i="8"/>
  <c r="V98" i="8"/>
  <c r="W98" i="8"/>
  <c r="U99" i="8"/>
  <c r="V99" i="8"/>
  <c r="W99" i="8"/>
  <c r="U100" i="8"/>
  <c r="V100" i="8"/>
  <c r="W100" i="8"/>
  <c r="U101" i="8"/>
  <c r="V101" i="8"/>
  <c r="W101" i="8"/>
  <c r="U102" i="8"/>
  <c r="V102" i="8"/>
  <c r="W102" i="8"/>
  <c r="U103" i="8"/>
  <c r="V103" i="8"/>
  <c r="W103" i="8"/>
  <c r="U104" i="8"/>
  <c r="V104" i="8"/>
  <c r="W104" i="8"/>
  <c r="U105" i="8"/>
  <c r="V105" i="8"/>
  <c r="W105" i="8"/>
  <c r="U106" i="8"/>
  <c r="V106" i="8"/>
  <c r="W106" i="8"/>
  <c r="U107" i="8"/>
  <c r="V107" i="8"/>
  <c r="W107" i="8"/>
  <c r="U108" i="8"/>
  <c r="V108" i="8"/>
  <c r="W108" i="8"/>
  <c r="U109" i="8"/>
  <c r="V109" i="8"/>
  <c r="W109" i="8"/>
  <c r="U110" i="8"/>
  <c r="V110" i="8"/>
  <c r="W110" i="8"/>
  <c r="U111" i="8"/>
  <c r="V111" i="8"/>
  <c r="W111" i="8"/>
  <c r="U112" i="8"/>
  <c r="V112" i="8"/>
  <c r="W112" i="8"/>
  <c r="U113" i="8"/>
  <c r="V113" i="8"/>
  <c r="W113" i="8"/>
  <c r="U114" i="8"/>
  <c r="V114" i="8"/>
  <c r="W114" i="8"/>
  <c r="U115" i="8"/>
  <c r="V115" i="8"/>
  <c r="W115" i="8"/>
  <c r="U116" i="8"/>
  <c r="V116" i="8"/>
  <c r="W116" i="8"/>
  <c r="U117" i="8"/>
  <c r="V117" i="8"/>
  <c r="W117" i="8"/>
  <c r="U118" i="8"/>
  <c r="V118" i="8"/>
  <c r="W118" i="8"/>
  <c r="U119" i="8"/>
  <c r="V119" i="8"/>
  <c r="W119" i="8"/>
  <c r="U120" i="8"/>
  <c r="V120" i="8"/>
  <c r="W120" i="8"/>
  <c r="U121" i="8"/>
  <c r="V121" i="8"/>
  <c r="W121" i="8"/>
  <c r="U122" i="8"/>
  <c r="V122" i="8"/>
  <c r="W122" i="8"/>
  <c r="U123" i="8"/>
  <c r="V123" i="8"/>
  <c r="W123" i="8"/>
  <c r="U124" i="8"/>
  <c r="V124" i="8"/>
  <c r="W124" i="8"/>
  <c r="U125" i="8"/>
  <c r="V125" i="8"/>
  <c r="W125" i="8"/>
  <c r="U126" i="8"/>
  <c r="V126" i="8"/>
  <c r="W126" i="8"/>
  <c r="U127" i="8"/>
  <c r="V127" i="8"/>
  <c r="W127" i="8"/>
  <c r="U128" i="8"/>
  <c r="V128" i="8"/>
  <c r="W128" i="8"/>
  <c r="U129" i="8"/>
  <c r="V129" i="8"/>
  <c r="W129" i="8"/>
  <c r="U130" i="8"/>
  <c r="V130" i="8"/>
  <c r="W130" i="8"/>
  <c r="U131" i="8"/>
  <c r="V131" i="8"/>
  <c r="W131" i="8"/>
  <c r="U132" i="8"/>
  <c r="V132" i="8"/>
  <c r="W132" i="8"/>
  <c r="U133" i="8"/>
  <c r="V133" i="8"/>
  <c r="W133" i="8"/>
  <c r="U134" i="8"/>
  <c r="V134" i="8"/>
  <c r="W134" i="8"/>
  <c r="U135" i="8"/>
  <c r="V135" i="8"/>
  <c r="W135" i="8"/>
  <c r="U136" i="8"/>
  <c r="V136" i="8"/>
  <c r="W136" i="8"/>
  <c r="U137" i="8"/>
  <c r="V137" i="8"/>
  <c r="W137" i="8"/>
  <c r="U138" i="8"/>
  <c r="V138" i="8"/>
  <c r="W138" i="8"/>
  <c r="U139" i="8"/>
  <c r="V139" i="8"/>
  <c r="W139" i="8"/>
  <c r="U140" i="8"/>
  <c r="V140" i="8"/>
  <c r="W140" i="8"/>
  <c r="U141" i="8"/>
  <c r="V141" i="8"/>
  <c r="W141" i="8"/>
  <c r="U142" i="8"/>
  <c r="V142" i="8"/>
  <c r="W142" i="8"/>
  <c r="U143" i="8"/>
  <c r="V143" i="8"/>
  <c r="W143" i="8"/>
  <c r="U144" i="8"/>
  <c r="V144" i="8"/>
  <c r="W144" i="8"/>
  <c r="U145" i="8"/>
  <c r="V145" i="8"/>
  <c r="W145" i="8"/>
  <c r="U146" i="8"/>
  <c r="V146" i="8"/>
  <c r="W146" i="8"/>
  <c r="U147" i="8"/>
  <c r="V147" i="8"/>
  <c r="W147" i="8"/>
  <c r="U148" i="8"/>
  <c r="V148" i="8"/>
  <c r="W148" i="8"/>
  <c r="U149" i="8"/>
  <c r="V149" i="8"/>
  <c r="W149" i="8"/>
  <c r="U150" i="8"/>
  <c r="V150" i="8"/>
  <c r="W150" i="8"/>
  <c r="U151" i="8"/>
  <c r="V151" i="8"/>
  <c r="W151" i="8"/>
  <c r="U152" i="8"/>
  <c r="V152" i="8"/>
  <c r="W152" i="8"/>
  <c r="U153" i="8"/>
  <c r="V153" i="8"/>
  <c r="W153" i="8"/>
  <c r="U154" i="8"/>
  <c r="V154" i="8"/>
  <c r="W154" i="8"/>
  <c r="U155" i="8"/>
  <c r="V155" i="8"/>
  <c r="W155" i="8"/>
  <c r="U156" i="8"/>
  <c r="V156" i="8"/>
  <c r="W156" i="8"/>
  <c r="U157" i="8"/>
  <c r="V157" i="8"/>
  <c r="W157" i="8"/>
  <c r="U158" i="8"/>
  <c r="V158" i="8"/>
  <c r="W158" i="8"/>
  <c r="U159" i="8"/>
  <c r="V159" i="8"/>
  <c r="W159" i="8"/>
  <c r="U160" i="8"/>
  <c r="V160" i="8"/>
  <c r="W160" i="8"/>
  <c r="U161" i="8"/>
  <c r="V161" i="8"/>
  <c r="W161" i="8"/>
  <c r="U162" i="8"/>
  <c r="V162" i="8"/>
  <c r="W162" i="8"/>
  <c r="U163" i="8"/>
  <c r="V163" i="8"/>
  <c r="W163" i="8"/>
  <c r="U164" i="8"/>
  <c r="V164" i="8"/>
  <c r="W164" i="8"/>
  <c r="U165" i="8"/>
  <c r="V165" i="8"/>
  <c r="W165" i="8"/>
  <c r="U166" i="8"/>
  <c r="V166" i="8"/>
  <c r="W166" i="8"/>
  <c r="U167" i="8"/>
  <c r="V167" i="8"/>
  <c r="W167" i="8"/>
  <c r="U168" i="8"/>
  <c r="V168" i="8"/>
  <c r="W168" i="8"/>
  <c r="U169" i="8"/>
  <c r="V169" i="8"/>
  <c r="W169" i="8"/>
  <c r="U170" i="8"/>
  <c r="V170" i="8"/>
  <c r="W170" i="8"/>
  <c r="U171" i="8"/>
  <c r="V171" i="8"/>
  <c r="W171" i="8"/>
  <c r="U172" i="8"/>
  <c r="V172" i="8"/>
  <c r="W172" i="8"/>
  <c r="U173" i="8"/>
  <c r="V173" i="8"/>
  <c r="W173" i="8"/>
  <c r="U174" i="8"/>
  <c r="V174" i="8"/>
  <c r="W174" i="8"/>
  <c r="U175" i="8"/>
  <c r="V175" i="8"/>
  <c r="W175" i="8"/>
  <c r="U176" i="8"/>
  <c r="V176" i="8"/>
  <c r="W176" i="8"/>
  <c r="U177" i="8"/>
  <c r="V177" i="8"/>
  <c r="W177" i="8"/>
  <c r="W3" i="8"/>
  <c r="V3" i="8"/>
  <c r="U3" i="8"/>
  <c r="W2" i="8"/>
  <c r="V2" i="8"/>
  <c r="U2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2" i="8"/>
  <c r="D9" i="8"/>
  <c r="D8" i="8"/>
  <c r="D7" i="8"/>
  <c r="D2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Q1" i="8"/>
  <c r="O1" i="8"/>
  <c r="M1" i="8"/>
  <c r="K1" i="8"/>
  <c r="I1" i="8"/>
  <c r="G1" i="8"/>
  <c r="C3" i="8"/>
  <c r="C4" i="8"/>
  <c r="C5" i="8"/>
  <c r="C6" i="8"/>
  <c r="C7" i="8"/>
  <c r="C2" i="8"/>
  <c r="B6" i="8"/>
  <c r="B7" i="8"/>
  <c r="B2" i="8"/>
  <c r="B3" i="8"/>
  <c r="B4" i="8"/>
  <c r="B5" i="8"/>
  <c r="R33" i="8"/>
  <c r="R32" i="8"/>
  <c r="R31" i="8"/>
  <c r="R30" i="8"/>
  <c r="R29" i="8"/>
  <c r="R28" i="8"/>
  <c r="R27" i="8"/>
  <c r="R25" i="8"/>
  <c r="R26" i="8"/>
  <c r="R24" i="8"/>
  <c r="R22" i="8"/>
  <c r="R21" i="8"/>
  <c r="R20" i="8"/>
  <c r="R19" i="8"/>
  <c r="R18" i="8"/>
  <c r="R16" i="8"/>
  <c r="R17" i="8"/>
  <c r="R15" i="8"/>
  <c r="R14" i="8"/>
  <c r="R13" i="8"/>
  <c r="R8" i="8"/>
  <c r="R9" i="8"/>
  <c r="R7" i="8"/>
  <c r="P33" i="8"/>
  <c r="P32" i="8"/>
  <c r="P31" i="8"/>
  <c r="P30" i="8"/>
  <c r="P28" i="8"/>
  <c r="P29" i="8"/>
  <c r="P27" i="8"/>
  <c r="P26" i="8"/>
  <c r="P25" i="8"/>
  <c r="P24" i="8"/>
  <c r="P22" i="8"/>
  <c r="P21" i="8"/>
  <c r="P20" i="8"/>
  <c r="P19" i="8"/>
  <c r="P18" i="8"/>
  <c r="P17" i="8"/>
  <c r="P15" i="8"/>
  <c r="P16" i="8"/>
  <c r="P14" i="8"/>
  <c r="P13" i="8"/>
  <c r="P9" i="8"/>
  <c r="P8" i="8"/>
  <c r="P7" i="8"/>
  <c r="N33" i="8"/>
  <c r="N31" i="8"/>
  <c r="N32" i="8"/>
  <c r="N30" i="8"/>
  <c r="N29" i="8"/>
  <c r="N28" i="8"/>
  <c r="N27" i="8"/>
  <c r="N26" i="8"/>
  <c r="N25" i="8"/>
  <c r="N24" i="8"/>
  <c r="N21" i="8"/>
  <c r="N22" i="8"/>
  <c r="N20" i="8"/>
  <c r="N19" i="8"/>
  <c r="N18" i="8"/>
  <c r="N17" i="8"/>
  <c r="N16" i="8"/>
  <c r="N15" i="8"/>
  <c r="N14" i="8"/>
  <c r="N13" i="8"/>
  <c r="N9" i="8"/>
  <c r="N7" i="8"/>
  <c r="N8" i="8"/>
  <c r="L33" i="8"/>
  <c r="L32" i="8"/>
  <c r="L31" i="8"/>
  <c r="L30" i="8"/>
  <c r="L29" i="8"/>
  <c r="L28" i="8"/>
  <c r="L26" i="8"/>
  <c r="L27" i="8"/>
  <c r="L25" i="8"/>
  <c r="L24" i="8"/>
  <c r="L22" i="8"/>
  <c r="L21" i="8"/>
  <c r="L20" i="8"/>
  <c r="L19" i="8"/>
  <c r="L18" i="8"/>
  <c r="L17" i="8"/>
  <c r="L16" i="8"/>
  <c r="L15" i="8"/>
  <c r="L14" i="8"/>
  <c r="L9" i="8"/>
  <c r="L13" i="8"/>
  <c r="L7" i="8"/>
  <c r="L8" i="8"/>
  <c r="J33" i="8"/>
  <c r="J32" i="8"/>
  <c r="J31" i="8"/>
  <c r="J30" i="8"/>
  <c r="J29" i="8"/>
  <c r="J28" i="8"/>
  <c r="J27" i="8"/>
  <c r="J26" i="8"/>
  <c r="J25" i="8"/>
  <c r="J24" i="8"/>
  <c r="J22" i="8"/>
  <c r="J21" i="8"/>
  <c r="J20" i="8"/>
  <c r="J19" i="8"/>
  <c r="J18" i="8"/>
  <c r="J17" i="8"/>
  <c r="J15" i="8"/>
  <c r="J16" i="8"/>
  <c r="J14" i="8"/>
  <c r="J13" i="8"/>
  <c r="J9" i="8"/>
  <c r="J8" i="8"/>
  <c r="J7" i="8"/>
  <c r="H33" i="8"/>
  <c r="H32" i="8"/>
  <c r="H31" i="8"/>
  <c r="H30" i="8"/>
  <c r="H29" i="8"/>
  <c r="H27" i="8"/>
  <c r="H28" i="8"/>
  <c r="H26" i="8"/>
  <c r="H25" i="8"/>
  <c r="H24" i="8"/>
  <c r="H22" i="8"/>
  <c r="H21" i="8"/>
  <c r="H20" i="8"/>
  <c r="H19" i="8"/>
  <c r="H18" i="8"/>
  <c r="H17" i="8"/>
  <c r="H16" i="8"/>
  <c r="H15" i="8"/>
  <c r="H14" i="8"/>
  <c r="H9" i="8"/>
  <c r="H13" i="8"/>
  <c r="H7" i="8"/>
  <c r="H8" i="8"/>
  <c r="J6" i="8"/>
  <c r="N6" i="8"/>
  <c r="R6" i="8"/>
  <c r="P6" i="8"/>
  <c r="L6" i="8"/>
  <c r="H6" i="8"/>
  <c r="R4" i="8"/>
  <c r="R5" i="8"/>
  <c r="R2" i="8"/>
  <c r="R3" i="8"/>
  <c r="P4" i="8"/>
  <c r="P5" i="8"/>
  <c r="P2" i="8"/>
  <c r="P3" i="8"/>
  <c r="N2" i="8"/>
  <c r="N3" i="8"/>
  <c r="N4" i="8"/>
  <c r="N5" i="8"/>
  <c r="L4" i="8"/>
  <c r="L2" i="8"/>
  <c r="L3" i="8"/>
  <c r="L5" i="8"/>
  <c r="J3" i="8"/>
  <c r="J4" i="8"/>
  <c r="J5" i="8"/>
  <c r="J2" i="8"/>
  <c r="H4" i="8"/>
  <c r="H5" i="8"/>
  <c r="H2" i="8"/>
  <c r="B2" i="7"/>
  <c r="Y3" i="7"/>
  <c r="Z3" i="7"/>
  <c r="AA3" i="7"/>
  <c r="Y4" i="7"/>
  <c r="Z4" i="7"/>
  <c r="AA4" i="7"/>
  <c r="Y5" i="7"/>
  <c r="Z5" i="7"/>
  <c r="AA5" i="7"/>
  <c r="Y6" i="7"/>
  <c r="Z6" i="7"/>
  <c r="AA6" i="7"/>
  <c r="Y7" i="7"/>
  <c r="Z7" i="7"/>
  <c r="AA7" i="7"/>
  <c r="Y8" i="7"/>
  <c r="Z8" i="7"/>
  <c r="AA8" i="7"/>
  <c r="Y9" i="7"/>
  <c r="Z9" i="7"/>
  <c r="AA9" i="7"/>
  <c r="Y10" i="7"/>
  <c r="Z10" i="7"/>
  <c r="AA10" i="7"/>
  <c r="Y11" i="7"/>
  <c r="Z11" i="7"/>
  <c r="AA11" i="7"/>
  <c r="Y12" i="7"/>
  <c r="Z12" i="7"/>
  <c r="AA12" i="7"/>
  <c r="Y13" i="7"/>
  <c r="Z13" i="7"/>
  <c r="AA13" i="7"/>
  <c r="Y14" i="7"/>
  <c r="Z14" i="7"/>
  <c r="AA14" i="7"/>
  <c r="Y15" i="7"/>
  <c r="Z15" i="7"/>
  <c r="AA15" i="7"/>
  <c r="Y16" i="7"/>
  <c r="Z16" i="7"/>
  <c r="AA16" i="7"/>
  <c r="Y17" i="7"/>
  <c r="Z17" i="7"/>
  <c r="AA17" i="7"/>
  <c r="R3" i="7"/>
  <c r="S3" i="7"/>
  <c r="T3" i="7"/>
  <c r="U3" i="7"/>
  <c r="V3" i="7"/>
  <c r="W3" i="7"/>
  <c r="R4" i="7"/>
  <c r="S4" i="7"/>
  <c r="T4" i="7"/>
  <c r="U4" i="7"/>
  <c r="V4" i="7"/>
  <c r="W4" i="7"/>
  <c r="R5" i="7"/>
  <c r="S5" i="7"/>
  <c r="T5" i="7"/>
  <c r="U5" i="7"/>
  <c r="V5" i="7"/>
  <c r="W5" i="7"/>
  <c r="R6" i="7"/>
  <c r="S6" i="7"/>
  <c r="T6" i="7"/>
  <c r="U6" i="7"/>
  <c r="V6" i="7"/>
  <c r="W6" i="7"/>
  <c r="R7" i="7"/>
  <c r="S7" i="7"/>
  <c r="T7" i="7"/>
  <c r="U7" i="7"/>
  <c r="V7" i="7"/>
  <c r="W7" i="7"/>
  <c r="R8" i="7"/>
  <c r="S8" i="7"/>
  <c r="T8" i="7"/>
  <c r="U8" i="7"/>
  <c r="V8" i="7"/>
  <c r="W8" i="7"/>
  <c r="R9" i="7"/>
  <c r="S9" i="7"/>
  <c r="T9" i="7"/>
  <c r="U9" i="7"/>
  <c r="V9" i="7"/>
  <c r="W9" i="7"/>
  <c r="R10" i="7"/>
  <c r="S10" i="7"/>
  <c r="T10" i="7"/>
  <c r="U10" i="7"/>
  <c r="V10" i="7"/>
  <c r="W10" i="7"/>
  <c r="R11" i="7"/>
  <c r="S11" i="7"/>
  <c r="T11" i="7"/>
  <c r="U11" i="7"/>
  <c r="V11" i="7"/>
  <c r="W11" i="7"/>
  <c r="R12" i="7"/>
  <c r="S12" i="7"/>
  <c r="T12" i="7"/>
  <c r="U12" i="7"/>
  <c r="V12" i="7"/>
  <c r="W12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T2" i="7"/>
  <c r="S2" i="7"/>
  <c r="R2" i="7"/>
  <c r="U2" i="7"/>
  <c r="V2" i="7"/>
  <c r="W2" i="7"/>
  <c r="AA2" i="7"/>
  <c r="Z2" i="7"/>
  <c r="Y2" i="7"/>
  <c r="O3" i="6"/>
  <c r="P3" i="6"/>
  <c r="Q3" i="6"/>
  <c r="R3" i="6"/>
  <c r="S3" i="6"/>
  <c r="O4" i="6"/>
  <c r="P4" i="6"/>
  <c r="Q4" i="6"/>
  <c r="R4" i="6"/>
  <c r="S4" i="6"/>
  <c r="O5" i="6"/>
  <c r="P5" i="6"/>
  <c r="Q5" i="6"/>
  <c r="R5" i="6"/>
  <c r="S5" i="6"/>
  <c r="O6" i="6"/>
  <c r="P6" i="6"/>
  <c r="Q6" i="6"/>
  <c r="R6" i="6"/>
  <c r="S6" i="6"/>
  <c r="O7" i="6"/>
  <c r="P7" i="6"/>
  <c r="Q7" i="6"/>
  <c r="R7" i="6"/>
  <c r="S7" i="6"/>
  <c r="O8" i="6"/>
  <c r="P8" i="6"/>
  <c r="Q8" i="6"/>
  <c r="R8" i="6"/>
  <c r="S8" i="6"/>
  <c r="O9" i="6"/>
  <c r="P9" i="6"/>
  <c r="Q9" i="6"/>
  <c r="R9" i="6"/>
  <c r="S9" i="6"/>
  <c r="O10" i="6"/>
  <c r="P10" i="6"/>
  <c r="Q10" i="6"/>
  <c r="R10" i="6"/>
  <c r="S10" i="6"/>
  <c r="O11" i="6"/>
  <c r="P11" i="6"/>
  <c r="Q11" i="6"/>
  <c r="R11" i="6"/>
  <c r="S11" i="6"/>
  <c r="O12" i="6"/>
  <c r="P12" i="6"/>
  <c r="Q12" i="6"/>
  <c r="R12" i="6"/>
  <c r="S12" i="6"/>
  <c r="O13" i="6"/>
  <c r="P13" i="6"/>
  <c r="Q13" i="6"/>
  <c r="R13" i="6"/>
  <c r="S13" i="6"/>
  <c r="O14" i="6"/>
  <c r="P14" i="6"/>
  <c r="Q14" i="6"/>
  <c r="R14" i="6"/>
  <c r="S14" i="6"/>
  <c r="O15" i="6"/>
  <c r="P15" i="6"/>
  <c r="Q15" i="6"/>
  <c r="R15" i="6"/>
  <c r="S15" i="6"/>
  <c r="O16" i="6"/>
  <c r="P16" i="6"/>
  <c r="Q16" i="6"/>
  <c r="R16" i="6"/>
  <c r="S16" i="6"/>
  <c r="O17" i="6"/>
  <c r="P17" i="6"/>
  <c r="Q17" i="6"/>
  <c r="R17" i="6"/>
  <c r="S17" i="6"/>
  <c r="S2" i="6"/>
  <c r="R2" i="6"/>
  <c r="Q2" i="6"/>
  <c r="P2" i="6"/>
  <c r="O2" i="6"/>
  <c r="V3" i="6"/>
  <c r="W3" i="6"/>
  <c r="V4" i="6"/>
  <c r="W4" i="6"/>
  <c r="V5" i="6"/>
  <c r="W5" i="6"/>
  <c r="V6" i="6"/>
  <c r="W6" i="6"/>
  <c r="V7" i="6"/>
  <c r="W7" i="6"/>
  <c r="V8" i="6"/>
  <c r="W8" i="6"/>
  <c r="V9" i="6"/>
  <c r="W9" i="6"/>
  <c r="V10" i="6"/>
  <c r="W10" i="6"/>
  <c r="V11" i="6"/>
  <c r="W11" i="6"/>
  <c r="V12" i="6"/>
  <c r="W12" i="6"/>
  <c r="V13" i="6"/>
  <c r="W13" i="6"/>
  <c r="V14" i="6"/>
  <c r="W14" i="6"/>
  <c r="V15" i="6"/>
  <c r="W15" i="6"/>
  <c r="V16" i="6"/>
  <c r="W16" i="6"/>
  <c r="V17" i="6"/>
  <c r="W17" i="6"/>
  <c r="V2" i="6"/>
  <c r="W2" i="6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2" i="6"/>
  <c r="S32" i="8"/>
  <c r="T32" i="8"/>
  <c r="S6" i="8"/>
  <c r="S13" i="8"/>
  <c r="T13" i="8"/>
  <c r="S20" i="8"/>
  <c r="T20" i="8"/>
  <c r="S29" i="8"/>
  <c r="T29" i="8"/>
  <c r="S5" i="8"/>
  <c r="S9" i="8"/>
  <c r="T9" i="8"/>
  <c r="S21" i="8"/>
  <c r="T21" i="8"/>
  <c r="S30" i="8"/>
  <c r="T30" i="8"/>
  <c r="S14" i="8"/>
  <c r="T14" i="8"/>
  <c r="S22" i="8"/>
  <c r="T22" i="8"/>
  <c r="S31" i="8"/>
  <c r="T31" i="8"/>
  <c r="S15" i="8"/>
  <c r="T15" i="8"/>
  <c r="S16" i="8"/>
  <c r="T16" i="8"/>
  <c r="S17" i="8"/>
  <c r="T17" i="8"/>
  <c r="S26" i="8"/>
  <c r="T26" i="8"/>
  <c r="S33" i="8"/>
  <c r="T33" i="8"/>
  <c r="S8" i="8"/>
  <c r="T8" i="8"/>
  <c r="S18" i="8"/>
  <c r="T18" i="8"/>
  <c r="S28" i="8"/>
  <c r="T28" i="8"/>
  <c r="S24" i="8"/>
  <c r="T24" i="8"/>
  <c r="S25" i="8"/>
  <c r="T25" i="8"/>
  <c r="S7" i="8"/>
  <c r="T7" i="8"/>
  <c r="S19" i="8"/>
  <c r="T19" i="8"/>
  <c r="S27" i="8"/>
  <c r="T27" i="8"/>
  <c r="S4" i="8"/>
  <c r="S3" i="8"/>
  <c r="S2" i="8"/>
  <c r="T3" i="5"/>
  <c r="T4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2" i="5"/>
  <c r="S3" i="5"/>
  <c r="S4" i="5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2" i="5"/>
  <c r="R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2" i="5"/>
  <c r="G28" i="11" a="1"/>
  <c r="G28" i="11"/>
  <c r="G31" i="11" a="1"/>
  <c r="G31" i="11"/>
  <c r="G35" i="11" a="1"/>
  <c r="G35" i="11"/>
  <c r="G39" i="11" a="1"/>
  <c r="G39" i="11"/>
  <c r="G43" i="11" a="1"/>
  <c r="G43" i="11"/>
  <c r="G47" i="11" a="1"/>
  <c r="G47" i="11"/>
  <c r="G51" i="11" a="1"/>
  <c r="G51" i="11"/>
  <c r="G55" i="11" a="1"/>
  <c r="G55" i="11"/>
  <c r="G59" i="11" a="1"/>
  <c r="G59" i="11"/>
  <c r="G63" i="11" a="1"/>
  <c r="G63" i="11"/>
  <c r="G67" i="11" a="1"/>
  <c r="G67" i="11"/>
  <c r="G71" i="11" a="1"/>
  <c r="G71" i="11"/>
  <c r="G75" i="11" a="1"/>
  <c r="G75" i="11"/>
  <c r="G79" i="11" a="1"/>
  <c r="G79" i="11"/>
  <c r="G83" i="11" a="1"/>
  <c r="G83" i="11"/>
  <c r="G87" i="11" a="1"/>
  <c r="G87" i="11"/>
  <c r="G91" i="11" a="1"/>
  <c r="G91" i="11"/>
  <c r="G95" i="11" a="1"/>
  <c r="G95" i="11"/>
  <c r="G99" i="11" a="1"/>
  <c r="G99" i="11"/>
  <c r="G103" i="11" a="1"/>
  <c r="G103" i="11"/>
  <c r="G107" i="11" a="1"/>
  <c r="G107" i="11"/>
  <c r="G111" i="11" a="1"/>
  <c r="G111" i="11"/>
  <c r="G115" i="11" a="1"/>
  <c r="G115" i="11"/>
  <c r="G119" i="11" a="1"/>
  <c r="G119" i="11"/>
  <c r="G123" i="11" a="1"/>
  <c r="G123" i="11"/>
  <c r="G127" i="11" a="1"/>
  <c r="G127" i="11"/>
  <c r="G131" i="11" a="1"/>
  <c r="G131" i="11"/>
  <c r="G135" i="11" a="1"/>
  <c r="G135" i="11"/>
  <c r="G139" i="11" a="1"/>
  <c r="G139" i="11"/>
  <c r="G143" i="11" a="1"/>
  <c r="G143" i="11"/>
  <c r="G147" i="11" a="1"/>
  <c r="G147" i="11"/>
  <c r="G151" i="11" a="1"/>
  <c r="G151" i="11"/>
  <c r="G155" i="11" a="1"/>
  <c r="G155" i="11"/>
  <c r="G159" i="11" a="1"/>
  <c r="G159" i="11"/>
  <c r="G163" i="11" a="1"/>
  <c r="G163" i="11"/>
  <c r="G32" i="11" a="1"/>
  <c r="G32" i="11"/>
  <c r="G36" i="11" a="1"/>
  <c r="G36" i="11"/>
  <c r="G40" i="11" a="1"/>
  <c r="G40" i="11"/>
  <c r="G44" i="11" a="1"/>
  <c r="G44" i="11"/>
  <c r="G48" i="11" a="1"/>
  <c r="G48" i="11"/>
  <c r="G52" i="11" a="1"/>
  <c r="G52" i="11"/>
  <c r="G56" i="11" a="1"/>
  <c r="G56" i="11"/>
  <c r="G60" i="11" a="1"/>
  <c r="G60" i="11"/>
  <c r="G64" i="11" a="1"/>
  <c r="G64" i="11"/>
  <c r="G68" i="11" a="1"/>
  <c r="G68" i="11"/>
  <c r="G72" i="11" a="1"/>
  <c r="G72" i="11"/>
  <c r="G76" i="11" a="1"/>
  <c r="G76" i="11"/>
  <c r="G80" i="11" a="1"/>
  <c r="G80" i="11"/>
  <c r="G84" i="11" a="1"/>
  <c r="G84" i="11"/>
  <c r="G88" i="11" a="1"/>
  <c r="G88" i="11"/>
  <c r="G92" i="11" a="1"/>
  <c r="G92" i="11"/>
  <c r="G96" i="11" a="1"/>
  <c r="G96" i="11"/>
  <c r="G100" i="11" a="1"/>
  <c r="G100" i="11"/>
  <c r="G104" i="11" a="1"/>
  <c r="G104" i="11"/>
  <c r="G108" i="11" a="1"/>
  <c r="G108" i="11"/>
  <c r="G112" i="11" a="1"/>
  <c r="G112" i="11"/>
  <c r="G116" i="11" a="1"/>
  <c r="G116" i="11"/>
  <c r="G120" i="11" a="1"/>
  <c r="G120" i="11"/>
  <c r="G124" i="11" a="1"/>
  <c r="G124" i="11"/>
  <c r="G128" i="11" a="1"/>
  <c r="G128" i="11"/>
  <c r="G132" i="11" a="1"/>
  <c r="G132" i="11"/>
  <c r="G136" i="11" a="1"/>
  <c r="G136" i="11"/>
  <c r="G140" i="11" a="1"/>
  <c r="G140" i="11"/>
  <c r="G144" i="11" a="1"/>
  <c r="G144" i="11"/>
  <c r="G148" i="11" a="1"/>
  <c r="G148" i="11"/>
  <c r="G152" i="11" a="1"/>
  <c r="G152" i="11"/>
  <c r="G156" i="11" a="1"/>
  <c r="G156" i="11"/>
  <c r="G160" i="11" a="1"/>
  <c r="G160" i="11"/>
  <c r="G164" i="11" a="1"/>
  <c r="G164" i="11"/>
  <c r="G168" i="11" a="1"/>
  <c r="G168" i="11"/>
  <c r="G172" i="11" a="1"/>
  <c r="G172" i="11"/>
  <c r="G176" i="11" a="1"/>
  <c r="G176" i="11"/>
  <c r="G38" i="11" a="1"/>
  <c r="G38" i="11"/>
  <c r="G50" i="11" a="1"/>
  <c r="G50" i="11"/>
  <c r="G58" i="11" a="1"/>
  <c r="G58" i="11"/>
  <c r="G66" i="11" a="1"/>
  <c r="G66" i="11"/>
  <c r="G74" i="11" a="1"/>
  <c r="G74" i="11"/>
  <c r="G82" i="11" a="1"/>
  <c r="G82" i="11"/>
  <c r="G90" i="11" a="1"/>
  <c r="G90" i="11"/>
  <c r="G98" i="11" a="1"/>
  <c r="G98" i="11"/>
  <c r="G106" i="11" a="1"/>
  <c r="G106" i="11"/>
  <c r="G114" i="11" a="1"/>
  <c r="G114" i="11"/>
  <c r="G122" i="11" a="1"/>
  <c r="G122" i="11"/>
  <c r="G33" i="11" a="1"/>
  <c r="G33" i="11"/>
  <c r="G37" i="11" a="1"/>
  <c r="G37" i="11"/>
  <c r="G41" i="11" a="1"/>
  <c r="G41" i="11"/>
  <c r="G45" i="11" a="1"/>
  <c r="G45" i="11"/>
  <c r="G49" i="11" a="1"/>
  <c r="G49" i="11"/>
  <c r="G53" i="11" a="1"/>
  <c r="G53" i="11"/>
  <c r="G57" i="11" a="1"/>
  <c r="G57" i="11"/>
  <c r="G61" i="11" a="1"/>
  <c r="G61" i="11"/>
  <c r="G65" i="11" a="1"/>
  <c r="G65" i="11"/>
  <c r="G69" i="11" a="1"/>
  <c r="G69" i="11"/>
  <c r="G73" i="11" a="1"/>
  <c r="G73" i="11"/>
  <c r="G77" i="11" a="1"/>
  <c r="G77" i="11"/>
  <c r="G81" i="11" a="1"/>
  <c r="G81" i="11"/>
  <c r="G85" i="11" a="1"/>
  <c r="G85" i="11"/>
  <c r="G89" i="11" a="1"/>
  <c r="G89" i="11"/>
  <c r="G93" i="11" a="1"/>
  <c r="G93" i="11"/>
  <c r="G97" i="11" a="1"/>
  <c r="G97" i="11"/>
  <c r="G101" i="11" a="1"/>
  <c r="G101" i="11"/>
  <c r="G105" i="11" a="1"/>
  <c r="G105" i="11"/>
  <c r="G109" i="11" a="1"/>
  <c r="G109" i="11"/>
  <c r="G113" i="11" a="1"/>
  <c r="G113" i="11"/>
  <c r="G117" i="11" a="1"/>
  <c r="G117" i="11"/>
  <c r="G121" i="11" a="1"/>
  <c r="G121" i="11"/>
  <c r="G125" i="11" a="1"/>
  <c r="G125" i="11"/>
  <c r="G129" i="11" a="1"/>
  <c r="G129" i="11"/>
  <c r="G133" i="11" a="1"/>
  <c r="G133" i="11"/>
  <c r="G137" i="11" a="1"/>
  <c r="G137" i="11"/>
  <c r="G141" i="11" a="1"/>
  <c r="G141" i="11"/>
  <c r="G145" i="11" a="1"/>
  <c r="G145" i="11"/>
  <c r="G149" i="11" a="1"/>
  <c r="G149" i="11"/>
  <c r="G153" i="11" a="1"/>
  <c r="G153" i="11"/>
  <c r="G157" i="11" a="1"/>
  <c r="G157" i="11"/>
  <c r="G161" i="11" a="1"/>
  <c r="G161" i="11"/>
  <c r="G165" i="11" a="1"/>
  <c r="G165" i="11"/>
  <c r="G169" i="11" a="1"/>
  <c r="G169" i="11"/>
  <c r="G173" i="11" a="1"/>
  <c r="G173" i="11"/>
  <c r="G30" i="11" a="1"/>
  <c r="G30" i="11"/>
  <c r="G34" i="11" a="1"/>
  <c r="G34" i="11"/>
  <c r="G42" i="11" a="1"/>
  <c r="G42" i="11"/>
  <c r="G46" i="11" a="1"/>
  <c r="G46" i="11"/>
  <c r="G54" i="11" a="1"/>
  <c r="G54" i="11"/>
  <c r="G62" i="11" a="1"/>
  <c r="G62" i="11"/>
  <c r="G70" i="11" a="1"/>
  <c r="G70" i="11"/>
  <c r="G78" i="11" a="1"/>
  <c r="G78" i="11"/>
  <c r="G86" i="11" a="1"/>
  <c r="G86" i="11"/>
  <c r="G94" i="11" a="1"/>
  <c r="G94" i="11"/>
  <c r="G102" i="11" a="1"/>
  <c r="G102" i="11"/>
  <c r="G110" i="11" a="1"/>
  <c r="G110" i="11"/>
  <c r="G118" i="11" a="1"/>
  <c r="G118" i="11"/>
  <c r="G134" i="11" a="1"/>
  <c r="G134" i="11"/>
  <c r="G150" i="11" a="1"/>
  <c r="G150" i="11"/>
  <c r="G166" i="11" a="1"/>
  <c r="G166" i="11"/>
  <c r="G167" i="11" a="1"/>
  <c r="G167" i="11"/>
  <c r="G138" i="11" a="1"/>
  <c r="G138" i="11"/>
  <c r="G154" i="11" a="1"/>
  <c r="G154" i="11"/>
  <c r="G170" i="11" a="1"/>
  <c r="G170" i="11"/>
  <c r="G126" i="11" a="1"/>
  <c r="G126" i="11"/>
  <c r="G142" i="11" a="1"/>
  <c r="G142" i="11"/>
  <c r="G158" i="11" a="1"/>
  <c r="G158" i="11"/>
  <c r="G171" i="11" a="1"/>
  <c r="G171" i="11"/>
  <c r="G130" i="11" a="1"/>
  <c r="G130" i="11"/>
  <c r="G146" i="11" a="1"/>
  <c r="G146" i="11"/>
  <c r="G162" i="11" a="1"/>
  <c r="G162" i="11"/>
  <c r="G174" i="11" a="1"/>
  <c r="G174" i="11"/>
  <c r="G175" i="11" a="1"/>
  <c r="G175" i="11"/>
  <c r="G29" i="11" a="1"/>
  <c r="G29" i="11"/>
  <c r="M2" i="5"/>
  <c r="N2" i="5"/>
  <c r="O2" i="5"/>
  <c r="P2" i="5"/>
  <c r="M3" i="5"/>
  <c r="N3" i="5"/>
  <c r="O3" i="5"/>
  <c r="P3" i="5"/>
  <c r="M4" i="5"/>
  <c r="N4" i="5"/>
  <c r="O4" i="5"/>
  <c r="P4" i="5"/>
  <c r="M5" i="5"/>
  <c r="N5" i="5"/>
  <c r="O5" i="5"/>
  <c r="P5" i="5"/>
  <c r="M6" i="5"/>
  <c r="N6" i="5"/>
  <c r="O6" i="5"/>
  <c r="P6" i="5"/>
  <c r="M7" i="5"/>
  <c r="N7" i="5"/>
  <c r="O7" i="5"/>
  <c r="P7" i="5"/>
  <c r="M8" i="5"/>
  <c r="N8" i="5"/>
  <c r="O8" i="5"/>
  <c r="P8" i="5"/>
  <c r="M9" i="5"/>
  <c r="N9" i="5"/>
  <c r="O9" i="5"/>
  <c r="P9" i="5"/>
  <c r="M10" i="5"/>
  <c r="N10" i="5"/>
  <c r="O10" i="5"/>
  <c r="P10" i="5"/>
  <c r="M11" i="5"/>
  <c r="N11" i="5"/>
  <c r="O11" i="5"/>
  <c r="P11" i="5"/>
  <c r="M12" i="5"/>
  <c r="N12" i="5"/>
  <c r="O12" i="5"/>
  <c r="P12" i="5"/>
  <c r="M13" i="5"/>
  <c r="N13" i="5"/>
  <c r="O13" i="5"/>
  <c r="P13" i="5"/>
  <c r="M14" i="5"/>
  <c r="N14" i="5"/>
  <c r="O14" i="5"/>
  <c r="P14" i="5"/>
  <c r="M15" i="5"/>
  <c r="N15" i="5"/>
  <c r="O15" i="5"/>
  <c r="P15" i="5"/>
  <c r="M16" i="5"/>
  <c r="N16" i="5"/>
  <c r="O16" i="5"/>
  <c r="P16" i="5"/>
  <c r="M17" i="5"/>
  <c r="N17" i="5"/>
  <c r="O17" i="5"/>
  <c r="P17" i="5"/>
  <c r="C1" i="5"/>
  <c r="G17" i="11" a="1"/>
  <c r="G16" i="11" a="1"/>
  <c r="G27" i="11" a="1"/>
  <c r="G6" i="11" a="1"/>
  <c r="G26" i="11" a="1"/>
  <c r="G15" i="11" a="1"/>
  <c r="G14" i="11" a="1"/>
  <c r="G19" i="11" a="1"/>
  <c r="G13" i="11" a="1"/>
  <c r="G24" i="11" a="1"/>
  <c r="G21" i="11" a="1"/>
  <c r="G25" i="11" a="1"/>
  <c r="G8" i="11" a="1"/>
  <c r="G18" i="11" a="1"/>
  <c r="G10" i="11" a="1"/>
  <c r="G9" i="11" a="1"/>
  <c r="G11" i="11" a="1"/>
  <c r="G22" i="11" a="1"/>
  <c r="G12" i="11" a="1"/>
  <c r="G23" i="11" a="1"/>
  <c r="G20" i="11" a="1"/>
  <c r="G7" i="11" a="1"/>
  <c r="G4" i="11" a="1"/>
  <c r="G5" i="11" a="1"/>
  <c r="G3" i="11" a="1"/>
  <c r="G2" i="11" a="1"/>
  <c r="G1" i="11" a="1"/>
  <c r="G11" i="11"/>
  <c r="G12" i="11"/>
  <c r="G7" i="11"/>
  <c r="G2" i="11"/>
  <c r="G8" i="11"/>
  <c r="G3" i="11"/>
  <c r="G25" i="11"/>
  <c r="G6" i="11"/>
  <c r="G26" i="11"/>
  <c r="G21" i="11"/>
  <c r="G27" i="11"/>
  <c r="G22" i="11"/>
  <c r="G17" i="11"/>
  <c r="G4" i="11"/>
  <c r="G18" i="11"/>
  <c r="G24" i="11"/>
  <c r="G19" i="11"/>
  <c r="G14" i="11"/>
  <c r="G9" i="11"/>
  <c r="G16" i="11"/>
  <c r="G23" i="11"/>
  <c r="G13" i="11"/>
  <c r="G20" i="11"/>
  <c r="G15" i="11"/>
  <c r="G10" i="11"/>
  <c r="G5" i="11"/>
  <c r="G1" i="11"/>
  <c r="M1" i="7"/>
  <c r="K1" i="7"/>
  <c r="G1" i="7"/>
  <c r="E1" i="7"/>
  <c r="C1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2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2" i="7"/>
  <c r="D3" i="7"/>
  <c r="D4" i="7"/>
  <c r="D5" i="7"/>
  <c r="D6" i="7"/>
  <c r="D7" i="7"/>
  <c r="D8" i="7"/>
  <c r="D9" i="7"/>
  <c r="D10" i="7"/>
  <c r="D11" i="7"/>
  <c r="P11" i="7"/>
  <c r="D12" i="7"/>
  <c r="D13" i="7"/>
  <c r="D14" i="7"/>
  <c r="D15" i="7"/>
  <c r="D16" i="7"/>
  <c r="D17" i="7"/>
  <c r="D2" i="7"/>
  <c r="P12" i="7"/>
  <c r="Q12" i="7"/>
  <c r="P3" i="7"/>
  <c r="P14" i="7"/>
  <c r="Q14" i="7"/>
  <c r="P9" i="7"/>
  <c r="Q9" i="7"/>
  <c r="P6" i="7"/>
  <c r="T6" i="8"/>
  <c r="T5" i="8"/>
  <c r="P15" i="7"/>
  <c r="Q15" i="7"/>
  <c r="T2" i="8"/>
  <c r="P8" i="7"/>
  <c r="Q8" i="7"/>
  <c r="P17" i="7"/>
  <c r="Q17" i="7"/>
  <c r="P13" i="7"/>
  <c r="P5" i="7"/>
  <c r="P2" i="7"/>
  <c r="P10" i="7"/>
  <c r="P4" i="7"/>
  <c r="P7" i="7"/>
  <c r="P16" i="7"/>
  <c r="Q16" i="7"/>
  <c r="T4" i="8"/>
  <c r="T3" i="8"/>
  <c r="B17" i="7"/>
  <c r="B16" i="7"/>
  <c r="B15" i="7"/>
  <c r="B14" i="7"/>
  <c r="B13" i="7"/>
  <c r="B12" i="7"/>
  <c r="B10" i="7"/>
  <c r="B9" i="7"/>
  <c r="B8" i="7"/>
  <c r="B7" i="7"/>
  <c r="B6" i="7"/>
  <c r="B5" i="7"/>
  <c r="B4" i="7"/>
  <c r="B3" i="7"/>
  <c r="J8" i="6"/>
  <c r="J9" i="6"/>
  <c r="J10" i="6"/>
  <c r="J11" i="6"/>
  <c r="J12" i="6"/>
  <c r="J13" i="6"/>
  <c r="J14" i="6"/>
  <c r="J15" i="6"/>
  <c r="J16" i="6"/>
  <c r="J17" i="6"/>
  <c r="H8" i="6"/>
  <c r="H9" i="6"/>
  <c r="H10" i="6"/>
  <c r="H11" i="6"/>
  <c r="H12" i="6"/>
  <c r="H13" i="6"/>
  <c r="H14" i="6"/>
  <c r="H15" i="6"/>
  <c r="H16" i="6"/>
  <c r="H17" i="6"/>
  <c r="F8" i="6"/>
  <c r="F10" i="6"/>
  <c r="F11" i="6"/>
  <c r="F12" i="6"/>
  <c r="F13" i="6"/>
  <c r="F14" i="6"/>
  <c r="F15" i="6"/>
  <c r="F16" i="6"/>
  <c r="F17" i="6"/>
  <c r="D8" i="6"/>
  <c r="D9" i="6"/>
  <c r="D10" i="6"/>
  <c r="D11" i="6"/>
  <c r="D12" i="6"/>
  <c r="D13" i="6"/>
  <c r="D14" i="6"/>
  <c r="D15" i="6"/>
  <c r="D16" i="6"/>
  <c r="D17" i="6"/>
  <c r="K1" i="6"/>
  <c r="I1" i="6"/>
  <c r="G1" i="6"/>
  <c r="E1" i="6"/>
  <c r="C1" i="6"/>
  <c r="B11" i="5"/>
  <c r="B11" i="6"/>
  <c r="B10" i="6"/>
  <c r="B9" i="6"/>
  <c r="B8" i="6"/>
  <c r="B17" i="6"/>
  <c r="B16" i="6"/>
  <c r="B15" i="6"/>
  <c r="B14" i="6"/>
  <c r="B13" i="6"/>
  <c r="B12" i="6"/>
  <c r="B7" i="6"/>
  <c r="B6" i="6"/>
  <c r="B5" i="6"/>
  <c r="B4" i="6"/>
  <c r="B3" i="6"/>
  <c r="B2" i="6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2" i="5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I1" i="5"/>
  <c r="G1" i="5"/>
  <c r="E1" i="5"/>
  <c r="B4" i="5"/>
  <c r="B17" i="5"/>
  <c r="B16" i="5"/>
  <c r="B15" i="5"/>
  <c r="B14" i="5"/>
  <c r="B13" i="5"/>
  <c r="B12" i="5"/>
  <c r="B10" i="5"/>
  <c r="B9" i="5"/>
  <c r="B8" i="5"/>
  <c r="B6" i="5"/>
  <c r="B7" i="5"/>
  <c r="B5" i="5"/>
  <c r="Q10" i="7"/>
  <c r="Q11" i="7"/>
  <c r="Q7" i="7"/>
  <c r="Q6" i="7"/>
  <c r="Q13" i="7"/>
  <c r="M14" i="6"/>
  <c r="O137" i="3"/>
  <c r="M6" i="6"/>
  <c r="O49" i="3"/>
  <c r="Q5" i="7"/>
  <c r="Q4" i="7"/>
  <c r="Q3" i="7"/>
  <c r="Q2" i="7"/>
  <c r="M4" i="6"/>
  <c r="O29" i="3"/>
  <c r="M13" i="6"/>
  <c r="O132" i="3"/>
  <c r="M5" i="6"/>
  <c r="O37" i="3"/>
  <c r="P58" i="4"/>
  <c r="P62" i="4"/>
  <c r="P66" i="4"/>
  <c r="P67" i="4"/>
  <c r="P57" i="4"/>
  <c r="P59" i="4"/>
  <c r="P63" i="4"/>
  <c r="P60" i="4"/>
  <c r="P61" i="4"/>
  <c r="P64" i="4"/>
  <c r="P65" i="4"/>
  <c r="P146" i="4"/>
  <c r="P150" i="4"/>
  <c r="P154" i="4"/>
  <c r="P147" i="4"/>
  <c r="P151" i="4"/>
  <c r="P145" i="4"/>
  <c r="P155" i="4"/>
  <c r="P149" i="4"/>
  <c r="P153" i="4"/>
  <c r="P152" i="4"/>
  <c r="P148" i="4"/>
  <c r="M15" i="6"/>
  <c r="M3" i="6"/>
  <c r="M11" i="6"/>
  <c r="M16" i="6"/>
  <c r="M2" i="6"/>
  <c r="M8" i="6"/>
  <c r="M12" i="6"/>
  <c r="M10" i="6"/>
  <c r="M17" i="6"/>
  <c r="M7" i="6"/>
  <c r="M9" i="6"/>
  <c r="K3" i="5"/>
  <c r="K11" i="5"/>
  <c r="K4" i="5"/>
  <c r="K12" i="5"/>
  <c r="K13" i="5"/>
  <c r="K9" i="5"/>
  <c r="K2" i="5"/>
  <c r="K8" i="5"/>
  <c r="K7" i="5"/>
  <c r="K16" i="5"/>
  <c r="K6" i="5"/>
  <c r="K14" i="5"/>
  <c r="K15" i="5"/>
  <c r="K5" i="5"/>
  <c r="K10" i="5"/>
  <c r="K17" i="5"/>
  <c r="M178" i="4"/>
  <c r="L178" i="4"/>
  <c r="K178" i="4"/>
  <c r="M177" i="4"/>
  <c r="L177" i="4"/>
  <c r="K177" i="4"/>
  <c r="M176" i="4"/>
  <c r="L176" i="4"/>
  <c r="K176" i="4"/>
  <c r="M175" i="4"/>
  <c r="L175" i="4"/>
  <c r="K175" i="4"/>
  <c r="M174" i="4"/>
  <c r="L174" i="4"/>
  <c r="K174" i="4"/>
  <c r="M173" i="4"/>
  <c r="L173" i="4"/>
  <c r="K173" i="4"/>
  <c r="M172" i="4"/>
  <c r="L172" i="4"/>
  <c r="K172" i="4"/>
  <c r="M171" i="4"/>
  <c r="L171" i="4"/>
  <c r="K171" i="4"/>
  <c r="M170" i="4"/>
  <c r="L170" i="4"/>
  <c r="K170" i="4"/>
  <c r="M169" i="4"/>
  <c r="L169" i="4"/>
  <c r="K169" i="4"/>
  <c r="M168" i="4"/>
  <c r="L168" i="4"/>
  <c r="K168" i="4"/>
  <c r="M167" i="4"/>
  <c r="L167" i="4"/>
  <c r="K167" i="4"/>
  <c r="M166" i="4"/>
  <c r="L166" i="4"/>
  <c r="K166" i="4"/>
  <c r="M165" i="4"/>
  <c r="L165" i="4"/>
  <c r="K165" i="4"/>
  <c r="M164" i="4"/>
  <c r="L164" i="4"/>
  <c r="K164" i="4"/>
  <c r="M163" i="4"/>
  <c r="L163" i="4"/>
  <c r="K163" i="4"/>
  <c r="M162" i="4"/>
  <c r="L162" i="4"/>
  <c r="K162" i="4"/>
  <c r="M161" i="4"/>
  <c r="L161" i="4"/>
  <c r="K161" i="4"/>
  <c r="M160" i="4"/>
  <c r="L160" i="4"/>
  <c r="K160" i="4"/>
  <c r="M159" i="4"/>
  <c r="L159" i="4"/>
  <c r="K159" i="4"/>
  <c r="M158" i="4"/>
  <c r="L158" i="4"/>
  <c r="K158" i="4"/>
  <c r="M157" i="4"/>
  <c r="L157" i="4"/>
  <c r="K157" i="4"/>
  <c r="M156" i="4"/>
  <c r="L156" i="4"/>
  <c r="K156" i="4"/>
  <c r="M155" i="4"/>
  <c r="L155" i="4"/>
  <c r="K155" i="4"/>
  <c r="M154" i="4"/>
  <c r="L154" i="4"/>
  <c r="K154" i="4"/>
  <c r="M153" i="4"/>
  <c r="L153" i="4"/>
  <c r="K153" i="4"/>
  <c r="M152" i="4"/>
  <c r="L152" i="4"/>
  <c r="K152" i="4"/>
  <c r="M151" i="4"/>
  <c r="L151" i="4"/>
  <c r="K151" i="4"/>
  <c r="M150" i="4"/>
  <c r="L150" i="4"/>
  <c r="K150" i="4"/>
  <c r="M149" i="4"/>
  <c r="L149" i="4"/>
  <c r="K149" i="4"/>
  <c r="M148" i="4"/>
  <c r="L148" i="4"/>
  <c r="K148" i="4"/>
  <c r="M147" i="4"/>
  <c r="L147" i="4"/>
  <c r="K147" i="4"/>
  <c r="M146" i="4"/>
  <c r="L146" i="4"/>
  <c r="K146" i="4"/>
  <c r="M145" i="4"/>
  <c r="L145" i="4"/>
  <c r="K145" i="4"/>
  <c r="M144" i="4"/>
  <c r="L144" i="4"/>
  <c r="K144" i="4"/>
  <c r="M143" i="4"/>
  <c r="L143" i="4"/>
  <c r="K143" i="4"/>
  <c r="M142" i="4"/>
  <c r="L142" i="4"/>
  <c r="K142" i="4"/>
  <c r="M141" i="4"/>
  <c r="L141" i="4"/>
  <c r="K141" i="4"/>
  <c r="M140" i="4"/>
  <c r="L140" i="4"/>
  <c r="K140" i="4"/>
  <c r="M139" i="4"/>
  <c r="L139" i="4"/>
  <c r="K139" i="4"/>
  <c r="M138" i="4"/>
  <c r="L138" i="4"/>
  <c r="K138" i="4"/>
  <c r="M137" i="4"/>
  <c r="L137" i="4"/>
  <c r="K137" i="4"/>
  <c r="M136" i="4"/>
  <c r="L136" i="4"/>
  <c r="K136" i="4"/>
  <c r="M135" i="4"/>
  <c r="L135" i="4"/>
  <c r="K135" i="4"/>
  <c r="M134" i="4"/>
  <c r="L134" i="4"/>
  <c r="K134" i="4"/>
  <c r="M133" i="4"/>
  <c r="L133" i="4"/>
  <c r="K133" i="4"/>
  <c r="M132" i="4"/>
  <c r="L132" i="4"/>
  <c r="K132" i="4"/>
  <c r="M131" i="4"/>
  <c r="L131" i="4"/>
  <c r="K131" i="4"/>
  <c r="M130" i="4"/>
  <c r="L130" i="4"/>
  <c r="K130" i="4"/>
  <c r="M129" i="4"/>
  <c r="L129" i="4"/>
  <c r="K129" i="4"/>
  <c r="M128" i="4"/>
  <c r="L128" i="4"/>
  <c r="K128" i="4"/>
  <c r="M127" i="4"/>
  <c r="L127" i="4"/>
  <c r="K127" i="4"/>
  <c r="M126" i="4"/>
  <c r="L126" i="4"/>
  <c r="K126" i="4"/>
  <c r="M125" i="4"/>
  <c r="L125" i="4"/>
  <c r="K125" i="4"/>
  <c r="M124" i="4"/>
  <c r="L124" i="4"/>
  <c r="K124" i="4"/>
  <c r="M123" i="4"/>
  <c r="L123" i="4"/>
  <c r="K123" i="4"/>
  <c r="M122" i="4"/>
  <c r="L122" i="4"/>
  <c r="K122" i="4"/>
  <c r="M121" i="4"/>
  <c r="L121" i="4"/>
  <c r="K121" i="4"/>
  <c r="M120" i="4"/>
  <c r="L120" i="4"/>
  <c r="K120" i="4"/>
  <c r="M119" i="4"/>
  <c r="L119" i="4"/>
  <c r="K119" i="4"/>
  <c r="M118" i="4"/>
  <c r="L118" i="4"/>
  <c r="K118" i="4"/>
  <c r="M117" i="4"/>
  <c r="L117" i="4"/>
  <c r="K117" i="4"/>
  <c r="M116" i="4"/>
  <c r="L116" i="4"/>
  <c r="K116" i="4"/>
  <c r="M115" i="4"/>
  <c r="L115" i="4"/>
  <c r="K115" i="4"/>
  <c r="M114" i="4"/>
  <c r="L114" i="4"/>
  <c r="K114" i="4"/>
  <c r="M113" i="4"/>
  <c r="L113" i="4"/>
  <c r="K113" i="4"/>
  <c r="M112" i="4"/>
  <c r="L112" i="4"/>
  <c r="K112" i="4"/>
  <c r="M111" i="4"/>
  <c r="L111" i="4"/>
  <c r="K111" i="4"/>
  <c r="M110" i="4"/>
  <c r="L110" i="4"/>
  <c r="K110" i="4"/>
  <c r="M109" i="4"/>
  <c r="L109" i="4"/>
  <c r="K109" i="4"/>
  <c r="M108" i="4"/>
  <c r="L108" i="4"/>
  <c r="K108" i="4"/>
  <c r="M107" i="4"/>
  <c r="L107" i="4"/>
  <c r="K107" i="4"/>
  <c r="M106" i="4"/>
  <c r="L106" i="4"/>
  <c r="K106" i="4"/>
  <c r="M105" i="4"/>
  <c r="L105" i="4"/>
  <c r="K105" i="4"/>
  <c r="M104" i="4"/>
  <c r="L104" i="4"/>
  <c r="K104" i="4"/>
  <c r="M103" i="4"/>
  <c r="L103" i="4"/>
  <c r="K103" i="4"/>
  <c r="M102" i="4"/>
  <c r="L102" i="4"/>
  <c r="K102" i="4"/>
  <c r="M101" i="4"/>
  <c r="L101" i="4"/>
  <c r="K101" i="4"/>
  <c r="M100" i="4"/>
  <c r="L100" i="4"/>
  <c r="K100" i="4"/>
  <c r="M99" i="4"/>
  <c r="L99" i="4"/>
  <c r="K99" i="4"/>
  <c r="M98" i="4"/>
  <c r="L98" i="4"/>
  <c r="K98" i="4"/>
  <c r="M97" i="4"/>
  <c r="L97" i="4"/>
  <c r="K97" i="4"/>
  <c r="M96" i="4"/>
  <c r="L96" i="4"/>
  <c r="K96" i="4"/>
  <c r="M95" i="4"/>
  <c r="L95" i="4"/>
  <c r="K95" i="4"/>
  <c r="M94" i="4"/>
  <c r="L94" i="4"/>
  <c r="K94" i="4"/>
  <c r="M93" i="4"/>
  <c r="L93" i="4"/>
  <c r="K93" i="4"/>
  <c r="M92" i="4"/>
  <c r="L92" i="4"/>
  <c r="K92" i="4"/>
  <c r="M91" i="4"/>
  <c r="L91" i="4"/>
  <c r="K91" i="4"/>
  <c r="M90" i="4"/>
  <c r="L90" i="4"/>
  <c r="K90" i="4"/>
  <c r="M89" i="4"/>
  <c r="L89" i="4"/>
  <c r="K89" i="4"/>
  <c r="M88" i="4"/>
  <c r="L88" i="4"/>
  <c r="K88" i="4"/>
  <c r="M87" i="4"/>
  <c r="L87" i="4"/>
  <c r="K87" i="4"/>
  <c r="M86" i="4"/>
  <c r="L86" i="4"/>
  <c r="K86" i="4"/>
  <c r="M85" i="4"/>
  <c r="L85" i="4"/>
  <c r="K85" i="4"/>
  <c r="M84" i="4"/>
  <c r="L84" i="4"/>
  <c r="K84" i="4"/>
  <c r="M83" i="4"/>
  <c r="L83" i="4"/>
  <c r="K83" i="4"/>
  <c r="M82" i="4"/>
  <c r="L82" i="4"/>
  <c r="K82" i="4"/>
  <c r="M81" i="4"/>
  <c r="L81" i="4"/>
  <c r="K81" i="4"/>
  <c r="M80" i="4"/>
  <c r="L80" i="4"/>
  <c r="K80" i="4"/>
  <c r="M79" i="4"/>
  <c r="L79" i="4"/>
  <c r="K79" i="4"/>
  <c r="M78" i="4"/>
  <c r="L78" i="4"/>
  <c r="K78" i="4"/>
  <c r="M77" i="4"/>
  <c r="L77" i="4"/>
  <c r="K77" i="4"/>
  <c r="M76" i="4"/>
  <c r="L76" i="4"/>
  <c r="K76" i="4"/>
  <c r="M75" i="4"/>
  <c r="L75" i="4"/>
  <c r="K75" i="4"/>
  <c r="M74" i="4"/>
  <c r="L74" i="4"/>
  <c r="K74" i="4"/>
  <c r="M73" i="4"/>
  <c r="L73" i="4"/>
  <c r="K73" i="4"/>
  <c r="M72" i="4"/>
  <c r="L72" i="4"/>
  <c r="K72" i="4"/>
  <c r="M71" i="4"/>
  <c r="L71" i="4"/>
  <c r="K71" i="4"/>
  <c r="M70" i="4"/>
  <c r="L70" i="4"/>
  <c r="K70" i="4"/>
  <c r="M69" i="4"/>
  <c r="L69" i="4"/>
  <c r="K69" i="4"/>
  <c r="M68" i="4"/>
  <c r="L68" i="4"/>
  <c r="K68" i="4"/>
  <c r="M67" i="4"/>
  <c r="L67" i="4"/>
  <c r="K67" i="4"/>
  <c r="M66" i="4"/>
  <c r="L66" i="4"/>
  <c r="K66" i="4"/>
  <c r="M65" i="4"/>
  <c r="L65" i="4"/>
  <c r="K65" i="4"/>
  <c r="M64" i="4"/>
  <c r="L64" i="4"/>
  <c r="K64" i="4"/>
  <c r="M63" i="4"/>
  <c r="L63" i="4"/>
  <c r="K63" i="4"/>
  <c r="M62" i="4"/>
  <c r="L62" i="4"/>
  <c r="K62" i="4"/>
  <c r="M61" i="4"/>
  <c r="L61" i="4"/>
  <c r="K61" i="4"/>
  <c r="M60" i="4"/>
  <c r="L60" i="4"/>
  <c r="K60" i="4"/>
  <c r="M59" i="4"/>
  <c r="L59" i="4"/>
  <c r="K59" i="4"/>
  <c r="M58" i="4"/>
  <c r="L58" i="4"/>
  <c r="K58" i="4"/>
  <c r="M57" i="4"/>
  <c r="L57" i="4"/>
  <c r="K57" i="4"/>
  <c r="M56" i="4"/>
  <c r="L56" i="4"/>
  <c r="K56" i="4"/>
  <c r="M55" i="4"/>
  <c r="L55" i="4"/>
  <c r="K55" i="4"/>
  <c r="M54" i="4"/>
  <c r="L54" i="4"/>
  <c r="K54" i="4"/>
  <c r="M53" i="4"/>
  <c r="L53" i="4"/>
  <c r="K53" i="4"/>
  <c r="M52" i="4"/>
  <c r="L52" i="4"/>
  <c r="K52" i="4"/>
  <c r="M51" i="4"/>
  <c r="L51" i="4"/>
  <c r="K51" i="4"/>
  <c r="M50" i="4"/>
  <c r="L50" i="4"/>
  <c r="K50" i="4"/>
  <c r="M49" i="4"/>
  <c r="L49" i="4"/>
  <c r="K49" i="4"/>
  <c r="M48" i="4"/>
  <c r="L48" i="4"/>
  <c r="K48" i="4"/>
  <c r="M47" i="4"/>
  <c r="L47" i="4"/>
  <c r="K47" i="4"/>
  <c r="M46" i="4"/>
  <c r="L46" i="4"/>
  <c r="K46" i="4"/>
  <c r="M45" i="4"/>
  <c r="L45" i="4"/>
  <c r="K45" i="4"/>
  <c r="M44" i="4"/>
  <c r="L44" i="4"/>
  <c r="K44" i="4"/>
  <c r="M43" i="4"/>
  <c r="L43" i="4"/>
  <c r="K43" i="4"/>
  <c r="M42" i="4"/>
  <c r="L42" i="4"/>
  <c r="K42" i="4"/>
  <c r="M41" i="4"/>
  <c r="L41" i="4"/>
  <c r="K41" i="4"/>
  <c r="M40" i="4"/>
  <c r="L40" i="4"/>
  <c r="K40" i="4"/>
  <c r="M39" i="4"/>
  <c r="L39" i="4"/>
  <c r="K39" i="4"/>
  <c r="M38" i="4"/>
  <c r="L38" i="4"/>
  <c r="K38" i="4"/>
  <c r="M37" i="4"/>
  <c r="L37" i="4"/>
  <c r="K37" i="4"/>
  <c r="M36" i="4"/>
  <c r="L36" i="4"/>
  <c r="K36" i="4"/>
  <c r="M35" i="4"/>
  <c r="L35" i="4"/>
  <c r="K35" i="4"/>
  <c r="M34" i="4"/>
  <c r="L34" i="4"/>
  <c r="K34" i="4"/>
  <c r="M33" i="4"/>
  <c r="L33" i="4"/>
  <c r="K33" i="4"/>
  <c r="M32" i="4"/>
  <c r="L32" i="4"/>
  <c r="K32" i="4"/>
  <c r="M31" i="4"/>
  <c r="L31" i="4"/>
  <c r="K31" i="4"/>
  <c r="M30" i="4"/>
  <c r="L30" i="4"/>
  <c r="K30" i="4"/>
  <c r="M29" i="4"/>
  <c r="L29" i="4"/>
  <c r="K29" i="4"/>
  <c r="M28" i="4"/>
  <c r="L28" i="4"/>
  <c r="K28" i="4"/>
  <c r="M27" i="4"/>
  <c r="L27" i="4"/>
  <c r="K27" i="4"/>
  <c r="M26" i="4"/>
  <c r="L26" i="4"/>
  <c r="K26" i="4"/>
  <c r="M25" i="4"/>
  <c r="L25" i="4"/>
  <c r="K25" i="4"/>
  <c r="M24" i="4"/>
  <c r="L24" i="4"/>
  <c r="K24" i="4"/>
  <c r="M23" i="4"/>
  <c r="L23" i="4"/>
  <c r="K23" i="4"/>
  <c r="M22" i="4"/>
  <c r="L22" i="4"/>
  <c r="K22" i="4"/>
  <c r="M21" i="4"/>
  <c r="L21" i="4"/>
  <c r="K21" i="4"/>
  <c r="M20" i="4"/>
  <c r="L20" i="4"/>
  <c r="K20" i="4"/>
  <c r="M19" i="4"/>
  <c r="L19" i="4"/>
  <c r="K19" i="4"/>
  <c r="M18" i="4"/>
  <c r="L18" i="4"/>
  <c r="K18" i="4"/>
  <c r="M17" i="4"/>
  <c r="L17" i="4"/>
  <c r="K17" i="4"/>
  <c r="M16" i="4"/>
  <c r="L16" i="4"/>
  <c r="K16" i="4"/>
  <c r="M15" i="4"/>
  <c r="L15" i="4"/>
  <c r="K15" i="4"/>
  <c r="M14" i="4"/>
  <c r="L14" i="4"/>
  <c r="K14" i="4"/>
  <c r="M13" i="4"/>
  <c r="L13" i="4"/>
  <c r="K13" i="4"/>
  <c r="M12" i="4"/>
  <c r="L12" i="4"/>
  <c r="K12" i="4"/>
  <c r="M11" i="4"/>
  <c r="L11" i="4"/>
  <c r="K11" i="4"/>
  <c r="M10" i="4"/>
  <c r="L10" i="4"/>
  <c r="K10" i="4"/>
  <c r="M9" i="4"/>
  <c r="L9" i="4"/>
  <c r="K9" i="4"/>
  <c r="M8" i="4"/>
  <c r="L8" i="4"/>
  <c r="K8" i="4"/>
  <c r="M7" i="4"/>
  <c r="L7" i="4"/>
  <c r="K7" i="4"/>
  <c r="M6" i="4"/>
  <c r="L6" i="4"/>
  <c r="K6" i="4"/>
  <c r="M5" i="4"/>
  <c r="L5" i="4"/>
  <c r="K5" i="4"/>
  <c r="M4" i="4"/>
  <c r="L4" i="4"/>
  <c r="K4" i="4"/>
  <c r="M3" i="4"/>
  <c r="L3" i="4"/>
  <c r="K3" i="4"/>
  <c r="M2" i="4"/>
  <c r="L2" i="4"/>
  <c r="K2" i="4"/>
  <c r="L178" i="3"/>
  <c r="K178" i="3"/>
  <c r="L177" i="3"/>
  <c r="K177" i="3"/>
  <c r="L176" i="3"/>
  <c r="K176" i="3"/>
  <c r="L175" i="3"/>
  <c r="K175" i="3"/>
  <c r="L174" i="3"/>
  <c r="K174" i="3"/>
  <c r="L173" i="3"/>
  <c r="K173" i="3"/>
  <c r="L172" i="3"/>
  <c r="K172" i="3"/>
  <c r="L171" i="3"/>
  <c r="K171" i="3"/>
  <c r="L170" i="3"/>
  <c r="K170" i="3"/>
  <c r="L169" i="3"/>
  <c r="K169" i="3"/>
  <c r="L168" i="3"/>
  <c r="K168" i="3"/>
  <c r="L167" i="3"/>
  <c r="K167" i="3"/>
  <c r="L166" i="3"/>
  <c r="K166" i="3"/>
  <c r="L165" i="3"/>
  <c r="K165" i="3"/>
  <c r="L164" i="3"/>
  <c r="K164" i="3"/>
  <c r="L163" i="3"/>
  <c r="K163" i="3"/>
  <c r="L162" i="3"/>
  <c r="K162" i="3"/>
  <c r="L161" i="3"/>
  <c r="K161" i="3"/>
  <c r="L160" i="3"/>
  <c r="K160" i="3"/>
  <c r="L159" i="3"/>
  <c r="K159" i="3"/>
  <c r="L158" i="3"/>
  <c r="K158" i="3"/>
  <c r="L157" i="3"/>
  <c r="K157" i="3"/>
  <c r="L156" i="3"/>
  <c r="K156" i="3"/>
  <c r="L144" i="3"/>
  <c r="K144" i="3"/>
  <c r="L143" i="3"/>
  <c r="K143" i="3"/>
  <c r="L142" i="3"/>
  <c r="K142" i="3"/>
  <c r="L141" i="3"/>
  <c r="K141" i="3"/>
  <c r="L140" i="3"/>
  <c r="K140" i="3"/>
  <c r="L139" i="3"/>
  <c r="K139" i="3"/>
  <c r="L138" i="3"/>
  <c r="K138" i="3"/>
  <c r="L137" i="3"/>
  <c r="K137" i="3"/>
  <c r="L136" i="3"/>
  <c r="K136" i="3"/>
  <c r="L135" i="3"/>
  <c r="K135" i="3"/>
  <c r="L134" i="3"/>
  <c r="K134" i="3"/>
  <c r="L133" i="3"/>
  <c r="K133" i="3"/>
  <c r="L132" i="3"/>
  <c r="K132" i="3"/>
  <c r="L131" i="3"/>
  <c r="K131" i="3"/>
  <c r="L130" i="3"/>
  <c r="K130" i="3"/>
  <c r="L129" i="3"/>
  <c r="K129" i="3"/>
  <c r="L128" i="3"/>
  <c r="K128" i="3"/>
  <c r="L127" i="3"/>
  <c r="K127" i="3"/>
  <c r="L126" i="3"/>
  <c r="K126" i="3"/>
  <c r="L125" i="3"/>
  <c r="K125" i="3"/>
  <c r="L124" i="3"/>
  <c r="K124" i="3"/>
  <c r="L123" i="3"/>
  <c r="K123" i="3"/>
  <c r="L122" i="3"/>
  <c r="K122" i="3"/>
  <c r="L121" i="3"/>
  <c r="K121" i="3"/>
  <c r="L120" i="3"/>
  <c r="K120" i="3"/>
  <c r="L119" i="3"/>
  <c r="K119" i="3"/>
  <c r="L118" i="3"/>
  <c r="K118" i="3"/>
  <c r="L117" i="3"/>
  <c r="K117" i="3"/>
  <c r="L116" i="3"/>
  <c r="K116" i="3"/>
  <c r="L115" i="3"/>
  <c r="K115" i="3"/>
  <c r="L114" i="3"/>
  <c r="K114" i="3"/>
  <c r="L113" i="3"/>
  <c r="K113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2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53" i="1"/>
  <c r="J52" i="1"/>
  <c r="J51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O135" i="3"/>
  <c r="O138" i="3"/>
  <c r="N14" i="6"/>
  <c r="N137" i="3"/>
  <c r="O136" i="3"/>
  <c r="O139" i="3"/>
  <c r="O143" i="3"/>
  <c r="O144" i="3"/>
  <c r="O140" i="3"/>
  <c r="O142" i="3"/>
  <c r="O134" i="3"/>
  <c r="O141" i="3"/>
  <c r="O47" i="3"/>
  <c r="O48" i="3"/>
  <c r="O51" i="3"/>
  <c r="O50" i="3"/>
  <c r="O53" i="3"/>
  <c r="O56" i="3"/>
  <c r="O52" i="3"/>
  <c r="O54" i="3"/>
  <c r="O46" i="3"/>
  <c r="O55" i="3"/>
  <c r="N6" i="6"/>
  <c r="N46" i="3"/>
  <c r="O30" i="3"/>
  <c r="O27" i="3"/>
  <c r="O34" i="3"/>
  <c r="O31" i="3"/>
  <c r="O130" i="3"/>
  <c r="O26" i="3"/>
  <c r="O33" i="3"/>
  <c r="O28" i="3"/>
  <c r="O25" i="3"/>
  <c r="N13" i="6"/>
  <c r="N128" i="3"/>
  <c r="O32" i="3"/>
  <c r="O128" i="3"/>
  <c r="O36" i="3"/>
  <c r="O124" i="3"/>
  <c r="O40" i="3"/>
  <c r="O43" i="3"/>
  <c r="O131" i="3"/>
  <c r="O24" i="3"/>
  <c r="O127" i="3"/>
  <c r="O38" i="3"/>
  <c r="O123" i="3"/>
  <c r="O44" i="3"/>
  <c r="O126" i="3"/>
  <c r="O35" i="3"/>
  <c r="O42" i="3"/>
  <c r="O133" i="3"/>
  <c r="O45" i="3"/>
  <c r="O125" i="3"/>
  <c r="O129" i="3"/>
  <c r="O41" i="3"/>
  <c r="O39" i="3"/>
  <c r="N4" i="6"/>
  <c r="N26" i="3"/>
  <c r="N5" i="6"/>
  <c r="N36" i="3"/>
  <c r="N15" i="6"/>
  <c r="O145" i="3"/>
  <c r="O146" i="3"/>
  <c r="O147" i="3"/>
  <c r="O148" i="3"/>
  <c r="O149" i="3"/>
  <c r="O150" i="3"/>
  <c r="O151" i="3"/>
  <c r="O152" i="3"/>
  <c r="O153" i="3"/>
  <c r="O154" i="3"/>
  <c r="O155" i="3"/>
  <c r="O8" i="3"/>
  <c r="O11" i="3"/>
  <c r="O2" i="3"/>
  <c r="O3" i="3"/>
  <c r="O4" i="3"/>
  <c r="O5" i="3"/>
  <c r="O7" i="3"/>
  <c r="O10" i="3"/>
  <c r="O6" i="3"/>
  <c r="O9" i="3"/>
  <c r="O12" i="3"/>
  <c r="N7" i="6"/>
  <c r="O59" i="3"/>
  <c r="O63" i="3"/>
  <c r="O67" i="3"/>
  <c r="O65" i="3"/>
  <c r="O60" i="3"/>
  <c r="O64" i="3"/>
  <c r="O57" i="3"/>
  <c r="O58" i="3"/>
  <c r="O61" i="3"/>
  <c r="O66" i="3"/>
  <c r="O62" i="3"/>
  <c r="N17" i="6"/>
  <c r="O168" i="3"/>
  <c r="O172" i="3"/>
  <c r="O176" i="3"/>
  <c r="O174" i="3"/>
  <c r="O169" i="3"/>
  <c r="O173" i="3"/>
  <c r="O177" i="3"/>
  <c r="O178" i="3"/>
  <c r="O170" i="3"/>
  <c r="O175" i="3"/>
  <c r="O171" i="3"/>
  <c r="O167" i="3"/>
  <c r="N3" i="6"/>
  <c r="O15" i="3"/>
  <c r="O19" i="3"/>
  <c r="O23" i="3"/>
  <c r="O16" i="3"/>
  <c r="O20" i="3"/>
  <c r="O17" i="3"/>
  <c r="O13" i="3"/>
  <c r="O21" i="3"/>
  <c r="O18" i="3"/>
  <c r="O22" i="3"/>
  <c r="O14" i="3"/>
  <c r="N10" i="6"/>
  <c r="O93" i="3"/>
  <c r="O97" i="3"/>
  <c r="O95" i="3"/>
  <c r="O100" i="3"/>
  <c r="O90" i="3"/>
  <c r="O94" i="3"/>
  <c r="O98" i="3"/>
  <c r="O99" i="3"/>
  <c r="O92" i="3"/>
  <c r="O91" i="3"/>
  <c r="O96" i="3"/>
  <c r="N12" i="6"/>
  <c r="O113" i="3"/>
  <c r="O117" i="3"/>
  <c r="O121" i="3"/>
  <c r="O115" i="3"/>
  <c r="O114" i="3"/>
  <c r="O118" i="3"/>
  <c r="O122" i="3"/>
  <c r="O119" i="3"/>
  <c r="O116" i="3"/>
  <c r="O112" i="3"/>
  <c r="O120" i="3"/>
  <c r="N8" i="6"/>
  <c r="O69" i="3"/>
  <c r="O73" i="3"/>
  <c r="O77" i="3"/>
  <c r="O75" i="3"/>
  <c r="O76" i="3"/>
  <c r="O70" i="3"/>
  <c r="O74" i="3"/>
  <c r="O78" i="3"/>
  <c r="O68" i="3"/>
  <c r="O71" i="3"/>
  <c r="O72" i="3"/>
  <c r="N2" i="6"/>
  <c r="N16" i="6"/>
  <c r="O157" i="3"/>
  <c r="O161" i="3"/>
  <c r="O165" i="3"/>
  <c r="O163" i="3"/>
  <c r="O158" i="3"/>
  <c r="O162" i="3"/>
  <c r="O166" i="3"/>
  <c r="O164" i="3"/>
  <c r="O159" i="3"/>
  <c r="O160" i="3"/>
  <c r="O156" i="3"/>
  <c r="N9" i="6"/>
  <c r="O83" i="3"/>
  <c r="O87" i="3"/>
  <c r="O85" i="3"/>
  <c r="O80" i="3"/>
  <c r="O84" i="3"/>
  <c r="O88" i="3"/>
  <c r="O89" i="3"/>
  <c r="O86" i="3"/>
  <c r="O81" i="3"/>
  <c r="O82" i="3"/>
  <c r="O79" i="3"/>
  <c r="N11" i="6"/>
  <c r="O103" i="3"/>
  <c r="O107" i="3"/>
  <c r="O111" i="3"/>
  <c r="O105" i="3"/>
  <c r="O106" i="3"/>
  <c r="O104" i="3"/>
  <c r="O108" i="3"/>
  <c r="O101" i="3"/>
  <c r="O109" i="3"/>
  <c r="O102" i="3"/>
  <c r="O110" i="3"/>
  <c r="P28" i="4"/>
  <c r="P32" i="4"/>
  <c r="P29" i="4"/>
  <c r="P25" i="4"/>
  <c r="P33" i="4"/>
  <c r="P24" i="4"/>
  <c r="P26" i="4"/>
  <c r="P27" i="4"/>
  <c r="P30" i="4"/>
  <c r="P31" i="4"/>
  <c r="P34" i="4"/>
  <c r="P116" i="4"/>
  <c r="P120" i="4"/>
  <c r="P113" i="4"/>
  <c r="P121" i="4"/>
  <c r="P117" i="4"/>
  <c r="P112" i="4"/>
  <c r="P115" i="4"/>
  <c r="P118" i="4"/>
  <c r="P119" i="4"/>
  <c r="P122" i="4"/>
  <c r="P114" i="4"/>
  <c r="P160" i="4"/>
  <c r="P164" i="4"/>
  <c r="P157" i="4"/>
  <c r="P161" i="4"/>
  <c r="P165" i="4"/>
  <c r="P159" i="4"/>
  <c r="P163" i="4"/>
  <c r="P156" i="4"/>
  <c r="P162" i="4"/>
  <c r="P166" i="4"/>
  <c r="P158" i="4"/>
  <c r="P126" i="4"/>
  <c r="P130" i="4"/>
  <c r="P127" i="4"/>
  <c r="P131" i="4"/>
  <c r="P125" i="4"/>
  <c r="P128" i="4"/>
  <c r="P129" i="4"/>
  <c r="P132" i="4"/>
  <c r="P124" i="4"/>
  <c r="P133" i="4"/>
  <c r="P123" i="4"/>
  <c r="P4" i="4"/>
  <c r="P8" i="4"/>
  <c r="P12" i="4"/>
  <c r="P5" i="4"/>
  <c r="P2" i="4"/>
  <c r="P9" i="4"/>
  <c r="P10" i="4"/>
  <c r="P3" i="4"/>
  <c r="P11" i="4"/>
  <c r="P6" i="4"/>
  <c r="P7" i="4"/>
  <c r="P38" i="4"/>
  <c r="P42" i="4"/>
  <c r="P43" i="4"/>
  <c r="P39" i="4"/>
  <c r="P36" i="4"/>
  <c r="P35" i="4"/>
  <c r="P37" i="4"/>
  <c r="P41" i="4"/>
  <c r="P40" i="4"/>
  <c r="P45" i="4"/>
  <c r="P44" i="4"/>
  <c r="P171" i="4"/>
  <c r="P175" i="4"/>
  <c r="P167" i="4"/>
  <c r="P168" i="4"/>
  <c r="P176" i="4"/>
  <c r="P172" i="4"/>
  <c r="P170" i="4"/>
  <c r="P174" i="4"/>
  <c r="P178" i="4"/>
  <c r="P169" i="4"/>
  <c r="P173" i="4"/>
  <c r="P177" i="4"/>
  <c r="P82" i="4"/>
  <c r="P86" i="4"/>
  <c r="P79" i="4"/>
  <c r="P83" i="4"/>
  <c r="P87" i="4"/>
  <c r="P81" i="4"/>
  <c r="P84" i="4"/>
  <c r="P85" i="4"/>
  <c r="P88" i="4"/>
  <c r="P89" i="4"/>
  <c r="P80" i="4"/>
  <c r="P72" i="4"/>
  <c r="P76" i="4"/>
  <c r="P69" i="4"/>
  <c r="P77" i="4"/>
  <c r="P73" i="4"/>
  <c r="P68" i="4"/>
  <c r="P70" i="4"/>
  <c r="P71" i="4"/>
  <c r="P74" i="4"/>
  <c r="P75" i="4"/>
  <c r="P78" i="4"/>
  <c r="P92" i="4"/>
  <c r="P96" i="4"/>
  <c r="P100" i="4"/>
  <c r="P90" i="4"/>
  <c r="P93" i="4"/>
  <c r="P97" i="4"/>
  <c r="P94" i="4"/>
  <c r="P95" i="4"/>
  <c r="P98" i="4"/>
  <c r="P91" i="4"/>
  <c r="P99" i="4"/>
  <c r="P136" i="4"/>
  <c r="P140" i="4"/>
  <c r="P144" i="4"/>
  <c r="P137" i="4"/>
  <c r="P134" i="4"/>
  <c r="P141" i="4"/>
  <c r="P135" i="4"/>
  <c r="P139" i="4"/>
  <c r="P143" i="4"/>
  <c r="P138" i="4"/>
  <c r="P142" i="4"/>
  <c r="O148" i="4"/>
  <c r="O152" i="4"/>
  <c r="O147" i="4"/>
  <c r="O151" i="4"/>
  <c r="O155" i="4"/>
  <c r="O149" i="4"/>
  <c r="O153" i="4"/>
  <c r="O154" i="4"/>
  <c r="O145" i="4"/>
  <c r="O146" i="4"/>
  <c r="O150" i="4"/>
  <c r="P48" i="4"/>
  <c r="P52" i="4"/>
  <c r="P56" i="4"/>
  <c r="P53" i="4"/>
  <c r="P46" i="4"/>
  <c r="P49" i="4"/>
  <c r="P47" i="4"/>
  <c r="P50" i="4"/>
  <c r="P51" i="4"/>
  <c r="P54" i="4"/>
  <c r="P55" i="4"/>
  <c r="P102" i="4"/>
  <c r="P106" i="4"/>
  <c r="P110" i="4"/>
  <c r="P103" i="4"/>
  <c r="P111" i="4"/>
  <c r="P101" i="4"/>
  <c r="P107" i="4"/>
  <c r="P104" i="4"/>
  <c r="P105" i="4"/>
  <c r="P108" i="4"/>
  <c r="P109" i="4"/>
  <c r="P14" i="4"/>
  <c r="P18" i="4"/>
  <c r="P22" i="4"/>
  <c r="P15" i="4"/>
  <c r="P19" i="4"/>
  <c r="P23" i="4"/>
  <c r="P13" i="4"/>
  <c r="P20" i="4"/>
  <c r="P21" i="4"/>
  <c r="P16" i="4"/>
  <c r="P17" i="4"/>
  <c r="O60" i="4"/>
  <c r="O59" i="4"/>
  <c r="O63" i="4"/>
  <c r="O67" i="4"/>
  <c r="O64" i="4"/>
  <c r="O61" i="4"/>
  <c r="O65" i="4"/>
  <c r="O58" i="4"/>
  <c r="O57" i="4"/>
  <c r="O62" i="4"/>
  <c r="O66" i="4"/>
  <c r="L12" i="5"/>
  <c r="O114" i="1"/>
  <c r="O118" i="1"/>
  <c r="O122" i="1"/>
  <c r="O112" i="1"/>
  <c r="O117" i="1"/>
  <c r="O113" i="1"/>
  <c r="O119" i="1"/>
  <c r="O115" i="1"/>
  <c r="O120" i="1"/>
  <c r="O116" i="1"/>
  <c r="O121" i="1"/>
  <c r="L17" i="5"/>
  <c r="O168" i="1"/>
  <c r="O172" i="1"/>
  <c r="O176" i="1"/>
  <c r="O169" i="1"/>
  <c r="O174" i="1"/>
  <c r="O170" i="1"/>
  <c r="O175" i="1"/>
  <c r="O171" i="1"/>
  <c r="O177" i="1"/>
  <c r="O173" i="1"/>
  <c r="O167" i="1"/>
  <c r="L8" i="5"/>
  <c r="O70" i="1"/>
  <c r="O74" i="1"/>
  <c r="O78" i="1"/>
  <c r="O72" i="1"/>
  <c r="O77" i="1"/>
  <c r="O68" i="1"/>
  <c r="O73" i="1"/>
  <c r="O75" i="1"/>
  <c r="O69" i="1"/>
  <c r="O71" i="1"/>
  <c r="O76" i="1"/>
  <c r="O26" i="1"/>
  <c r="O30" i="1"/>
  <c r="O34" i="1"/>
  <c r="O27" i="1"/>
  <c r="O32" i="1"/>
  <c r="O28" i="1"/>
  <c r="O33" i="1"/>
  <c r="O24" i="1"/>
  <c r="O25" i="1"/>
  <c r="O29" i="1"/>
  <c r="O31" i="1"/>
  <c r="L10" i="5"/>
  <c r="O94" i="1"/>
  <c r="O98" i="1"/>
  <c r="O95" i="1"/>
  <c r="O100" i="1"/>
  <c r="O91" i="1"/>
  <c r="O96" i="1"/>
  <c r="O90" i="1"/>
  <c r="O97" i="1"/>
  <c r="O92" i="1"/>
  <c r="O93" i="1"/>
  <c r="O99" i="1"/>
  <c r="O8" i="1"/>
  <c r="O12" i="1"/>
  <c r="O9" i="1"/>
  <c r="O4" i="1"/>
  <c r="O5" i="1"/>
  <c r="O6" i="1"/>
  <c r="O7" i="1"/>
  <c r="O10" i="1"/>
  <c r="O2" i="1"/>
  <c r="O11" i="1"/>
  <c r="O3" i="1"/>
  <c r="L11" i="5"/>
  <c r="O101" i="1"/>
  <c r="O104" i="1"/>
  <c r="O108" i="1"/>
  <c r="O106" i="1"/>
  <c r="O111" i="1"/>
  <c r="O102" i="1"/>
  <c r="O107" i="1"/>
  <c r="O109" i="1"/>
  <c r="O103" i="1"/>
  <c r="O105" i="1"/>
  <c r="O110" i="1"/>
  <c r="L7" i="5"/>
  <c r="O57" i="1"/>
  <c r="O60" i="1"/>
  <c r="O64" i="1"/>
  <c r="O61" i="1"/>
  <c r="O66" i="1"/>
  <c r="O62" i="1"/>
  <c r="O67" i="1"/>
  <c r="O63" i="1"/>
  <c r="O58" i="1"/>
  <c r="O59" i="1"/>
  <c r="O65" i="1"/>
  <c r="L5" i="5"/>
  <c r="O36" i="1"/>
  <c r="O40" i="1"/>
  <c r="O44" i="1"/>
  <c r="O38" i="1"/>
  <c r="O43" i="1"/>
  <c r="O39" i="1"/>
  <c r="O45" i="1"/>
  <c r="O37" i="1"/>
  <c r="O42" i="1"/>
  <c r="O35" i="1"/>
  <c r="O41" i="1"/>
  <c r="L9" i="5"/>
  <c r="O80" i="1"/>
  <c r="O84" i="1"/>
  <c r="O88" i="1"/>
  <c r="O83" i="1"/>
  <c r="O89" i="1"/>
  <c r="O79" i="1"/>
  <c r="O85" i="1"/>
  <c r="O86" i="1"/>
  <c r="O81" i="1"/>
  <c r="O82" i="1"/>
  <c r="O87" i="1"/>
  <c r="O13" i="1"/>
  <c r="O16" i="1"/>
  <c r="O20" i="1"/>
  <c r="O15" i="1"/>
  <c r="O21" i="1"/>
  <c r="O17" i="1"/>
  <c r="O22" i="1"/>
  <c r="O18" i="1"/>
  <c r="O19" i="1"/>
  <c r="O23" i="1"/>
  <c r="O14" i="1"/>
  <c r="L13" i="5"/>
  <c r="O127" i="1"/>
  <c r="O131" i="1"/>
  <c r="O128" i="1"/>
  <c r="O133" i="1"/>
  <c r="O123" i="1"/>
  <c r="O124" i="1"/>
  <c r="O129" i="1"/>
  <c r="O130" i="1"/>
  <c r="O125" i="1"/>
  <c r="O126" i="1"/>
  <c r="O132" i="1"/>
  <c r="L14" i="5"/>
  <c r="O138" i="1"/>
  <c r="O142" i="1"/>
  <c r="O134" i="1"/>
  <c r="O135" i="1"/>
  <c r="O140" i="1"/>
  <c r="O136" i="1"/>
  <c r="O141" i="1"/>
  <c r="O137" i="1"/>
  <c r="O143" i="1"/>
  <c r="O139" i="1"/>
  <c r="O144" i="1"/>
  <c r="L6" i="5"/>
  <c r="O49" i="1"/>
  <c r="O53" i="1"/>
  <c r="O48" i="1"/>
  <c r="O54" i="1"/>
  <c r="O50" i="1"/>
  <c r="O55" i="1"/>
  <c r="O56" i="1"/>
  <c r="O51" i="1"/>
  <c r="O46" i="1"/>
  <c r="O47" i="1"/>
  <c r="O52" i="1"/>
  <c r="L15" i="5"/>
  <c r="O145" i="1"/>
  <c r="O148" i="1"/>
  <c r="O152" i="1"/>
  <c r="O146" i="1"/>
  <c r="O151" i="1"/>
  <c r="O147" i="1"/>
  <c r="O153" i="1"/>
  <c r="O149" i="1"/>
  <c r="O154" i="1"/>
  <c r="O150" i="1"/>
  <c r="O155" i="1"/>
  <c r="L16" i="5"/>
  <c r="O158" i="1"/>
  <c r="O162" i="1"/>
  <c r="O166" i="1"/>
  <c r="O157" i="1"/>
  <c r="O163" i="1"/>
  <c r="O159" i="1"/>
  <c r="O164" i="1"/>
  <c r="O160" i="1"/>
  <c r="O165" i="1"/>
  <c r="O161" i="1"/>
  <c r="O156" i="1"/>
  <c r="L4" i="5"/>
  <c r="L3" i="5"/>
  <c r="L2" i="5"/>
  <c r="G23" i="1"/>
  <c r="G22" i="1"/>
  <c r="G21" i="1"/>
  <c r="G20" i="1"/>
  <c r="G19" i="1"/>
  <c r="G18" i="1"/>
  <c r="G17" i="1"/>
  <c r="G16" i="1"/>
  <c r="G15" i="1"/>
  <c r="G14" i="1"/>
  <c r="G12" i="1"/>
  <c r="G11" i="1"/>
  <c r="G10" i="1"/>
  <c r="G8" i="1"/>
  <c r="G7" i="1"/>
  <c r="G6" i="1"/>
  <c r="G5" i="1"/>
  <c r="G4" i="1"/>
  <c r="G3" i="1"/>
  <c r="G9" i="1"/>
  <c r="N134" i="3"/>
  <c r="N144" i="3"/>
  <c r="N139" i="3"/>
  <c r="N136" i="3"/>
  <c r="N142" i="3"/>
  <c r="N141" i="3"/>
  <c r="N140" i="3"/>
  <c r="N143" i="3"/>
  <c r="N135" i="3"/>
  <c r="N138" i="3"/>
  <c r="N130" i="3"/>
  <c r="N55" i="3"/>
  <c r="N127" i="3"/>
  <c r="N54" i="3"/>
  <c r="N124" i="3"/>
  <c r="N52" i="3"/>
  <c r="N47" i="3"/>
  <c r="N49" i="3"/>
  <c r="N126" i="3"/>
  <c r="N129" i="3"/>
  <c r="N131" i="3"/>
  <c r="N48" i="3"/>
  <c r="N56" i="3"/>
  <c r="N51" i="3"/>
  <c r="N50" i="3"/>
  <c r="N53" i="3"/>
  <c r="N125" i="3"/>
  <c r="N133" i="3"/>
  <c r="N123" i="3"/>
  <c r="N25" i="3"/>
  <c r="N29" i="3"/>
  <c r="N132" i="3"/>
  <c r="N24" i="3"/>
  <c r="N31" i="3"/>
  <c r="N38" i="3"/>
  <c r="N45" i="3"/>
  <c r="N28" i="3"/>
  <c r="N39" i="3"/>
  <c r="N42" i="3"/>
  <c r="N32" i="3"/>
  <c r="N33" i="3"/>
  <c r="N35" i="3"/>
  <c r="N34" i="3"/>
  <c r="N27" i="3"/>
  <c r="N40" i="3"/>
  <c r="N30" i="3"/>
  <c r="N41" i="3"/>
  <c r="N43" i="3"/>
  <c r="N37" i="3"/>
  <c r="N44" i="3"/>
  <c r="A2" i="12"/>
  <c r="B2" i="5"/>
  <c r="A3" i="12"/>
  <c r="B3" i="5"/>
  <c r="N3" i="3"/>
  <c r="N5" i="3"/>
  <c r="N6" i="3"/>
  <c r="N8" i="3"/>
  <c r="N10" i="3"/>
  <c r="N12" i="3"/>
  <c r="N2" i="3"/>
  <c r="N4" i="3"/>
  <c r="N7" i="3"/>
  <c r="N9" i="3"/>
  <c r="N11" i="3"/>
  <c r="N145" i="3"/>
  <c r="N148" i="3"/>
  <c r="N151" i="3"/>
  <c r="N154" i="3"/>
  <c r="N147" i="3"/>
  <c r="N150" i="3"/>
  <c r="N153" i="3"/>
  <c r="N146" i="3"/>
  <c r="N149" i="3"/>
  <c r="N152" i="3"/>
  <c r="N155" i="3"/>
  <c r="N103" i="3"/>
  <c r="N107" i="3"/>
  <c r="N111" i="3"/>
  <c r="N101" i="3"/>
  <c r="N104" i="3"/>
  <c r="N108" i="3"/>
  <c r="N105" i="3"/>
  <c r="N109" i="3"/>
  <c r="N102" i="3"/>
  <c r="N106" i="3"/>
  <c r="N110" i="3"/>
  <c r="N15" i="3"/>
  <c r="N19" i="3"/>
  <c r="N23" i="3"/>
  <c r="N13" i="3"/>
  <c r="N16" i="3"/>
  <c r="N20" i="3"/>
  <c r="N17" i="3"/>
  <c r="N21" i="3"/>
  <c r="N18" i="3"/>
  <c r="N22" i="3"/>
  <c r="N14" i="3"/>
  <c r="N90" i="3"/>
  <c r="N93" i="3"/>
  <c r="N97" i="3"/>
  <c r="N98" i="3"/>
  <c r="N94" i="3"/>
  <c r="N91" i="3"/>
  <c r="N95" i="3"/>
  <c r="N99" i="3"/>
  <c r="N92" i="3"/>
  <c r="N96" i="3"/>
  <c r="N100" i="3"/>
  <c r="N157" i="3"/>
  <c r="N161" i="3"/>
  <c r="N165" i="3"/>
  <c r="N158" i="3"/>
  <c r="N162" i="3"/>
  <c r="N166" i="3"/>
  <c r="N156" i="3"/>
  <c r="N159" i="3"/>
  <c r="N163" i="3"/>
  <c r="N160" i="3"/>
  <c r="N164" i="3"/>
  <c r="N69" i="3"/>
  <c r="N73" i="3"/>
  <c r="N77" i="3"/>
  <c r="N70" i="3"/>
  <c r="N78" i="3"/>
  <c r="N74" i="3"/>
  <c r="N71" i="3"/>
  <c r="N75" i="3"/>
  <c r="N68" i="3"/>
  <c r="N72" i="3"/>
  <c r="N76" i="3"/>
  <c r="N83" i="3"/>
  <c r="N87" i="3"/>
  <c r="N84" i="3"/>
  <c r="N80" i="3"/>
  <c r="N88" i="3"/>
  <c r="N81" i="3"/>
  <c r="N85" i="3"/>
  <c r="N89" i="3"/>
  <c r="N79" i="3"/>
  <c r="N86" i="3"/>
  <c r="N82" i="3"/>
  <c r="N113" i="3"/>
  <c r="N117" i="3"/>
  <c r="N121" i="3"/>
  <c r="N114" i="3"/>
  <c r="N118" i="3"/>
  <c r="N122" i="3"/>
  <c r="N112" i="3"/>
  <c r="N115" i="3"/>
  <c r="N119" i="3"/>
  <c r="N116" i="3"/>
  <c r="N120" i="3"/>
  <c r="N167" i="3"/>
  <c r="N168" i="3"/>
  <c r="N172" i="3"/>
  <c r="N176" i="3"/>
  <c r="N169" i="3"/>
  <c r="N173" i="3"/>
  <c r="N177" i="3"/>
  <c r="N170" i="3"/>
  <c r="N174" i="3"/>
  <c r="N178" i="3"/>
  <c r="N171" i="3"/>
  <c r="N175" i="3"/>
  <c r="N59" i="3"/>
  <c r="N63" i="3"/>
  <c r="N67" i="3"/>
  <c r="N57" i="3"/>
  <c r="N60" i="3"/>
  <c r="N64" i="3"/>
  <c r="N61" i="3"/>
  <c r="N65" i="3"/>
  <c r="N62" i="3"/>
  <c r="N58" i="3"/>
  <c r="N66" i="3"/>
  <c r="O169" i="4"/>
  <c r="O168" i="4"/>
  <c r="O172" i="4"/>
  <c r="O176" i="4"/>
  <c r="O173" i="4"/>
  <c r="O177" i="4"/>
  <c r="O170" i="4"/>
  <c r="O174" i="4"/>
  <c r="O178" i="4"/>
  <c r="O171" i="4"/>
  <c r="O175" i="4"/>
  <c r="O167" i="4"/>
  <c r="O49" i="4"/>
  <c r="O53" i="4"/>
  <c r="O46" i="4"/>
  <c r="O54" i="4"/>
  <c r="O50" i="4"/>
  <c r="O47" i="4"/>
  <c r="O51" i="4"/>
  <c r="O55" i="4"/>
  <c r="O48" i="4"/>
  <c r="O52" i="4"/>
  <c r="O56" i="4"/>
  <c r="O15" i="4"/>
  <c r="O19" i="4"/>
  <c r="O23" i="4"/>
  <c r="O20" i="4"/>
  <c r="O17" i="4"/>
  <c r="O21" i="4"/>
  <c r="O22" i="4"/>
  <c r="O14" i="4"/>
  <c r="O16" i="4"/>
  <c r="O13" i="4"/>
  <c r="O18" i="4"/>
  <c r="O123" i="4"/>
  <c r="O124" i="4"/>
  <c r="O128" i="4"/>
  <c r="O127" i="4"/>
  <c r="O131" i="4"/>
  <c r="O132" i="4"/>
  <c r="O125" i="4"/>
  <c r="O129" i="4"/>
  <c r="O133" i="4"/>
  <c r="O126" i="4"/>
  <c r="O130" i="4"/>
  <c r="O114" i="4"/>
  <c r="O113" i="4"/>
  <c r="O117" i="4"/>
  <c r="O121" i="4"/>
  <c r="O118" i="4"/>
  <c r="O122" i="4"/>
  <c r="O115" i="4"/>
  <c r="O119" i="4"/>
  <c r="O116" i="4"/>
  <c r="O120" i="4"/>
  <c r="O112" i="4"/>
  <c r="O104" i="4"/>
  <c r="O103" i="4"/>
  <c r="O107" i="4"/>
  <c r="O111" i="4"/>
  <c r="O108" i="4"/>
  <c r="O105" i="4"/>
  <c r="O109" i="4"/>
  <c r="O106" i="4"/>
  <c r="O110" i="4"/>
  <c r="O101" i="4"/>
  <c r="O102" i="4"/>
  <c r="O35" i="4"/>
  <c r="O36" i="4"/>
  <c r="O39" i="4"/>
  <c r="O43" i="4"/>
  <c r="O40" i="4"/>
  <c r="O44" i="4"/>
  <c r="O37" i="4"/>
  <c r="O41" i="4"/>
  <c r="O45" i="4"/>
  <c r="O38" i="4"/>
  <c r="O42" i="4"/>
  <c r="O5" i="4"/>
  <c r="O9" i="4"/>
  <c r="O2" i="4"/>
  <c r="O3" i="4"/>
  <c r="O7" i="4"/>
  <c r="O11" i="4"/>
  <c r="O8" i="4"/>
  <c r="O10" i="4"/>
  <c r="O4" i="4"/>
  <c r="O12" i="4"/>
  <c r="O6" i="4"/>
  <c r="O90" i="4"/>
  <c r="O98" i="4"/>
  <c r="O93" i="4"/>
  <c r="O97" i="4"/>
  <c r="O94" i="4"/>
  <c r="O91" i="4"/>
  <c r="O95" i="4"/>
  <c r="O99" i="4"/>
  <c r="O92" i="4"/>
  <c r="O96" i="4"/>
  <c r="O100" i="4"/>
  <c r="O84" i="4"/>
  <c r="O83" i="4"/>
  <c r="O87" i="4"/>
  <c r="O80" i="4"/>
  <c r="O88" i="4"/>
  <c r="O81" i="4"/>
  <c r="O85" i="4"/>
  <c r="O89" i="4"/>
  <c r="O82" i="4"/>
  <c r="O86" i="4"/>
  <c r="O79" i="4"/>
  <c r="O134" i="4"/>
  <c r="O138" i="4"/>
  <c r="O137" i="4"/>
  <c r="O141" i="4"/>
  <c r="O142" i="4"/>
  <c r="O135" i="4"/>
  <c r="O139" i="4"/>
  <c r="O143" i="4"/>
  <c r="O136" i="4"/>
  <c r="O144" i="4"/>
  <c r="O140" i="4"/>
  <c r="O74" i="4"/>
  <c r="O69" i="4"/>
  <c r="O73" i="4"/>
  <c r="O77" i="4"/>
  <c r="O70" i="4"/>
  <c r="O78" i="4"/>
  <c r="O71" i="4"/>
  <c r="O75" i="4"/>
  <c r="O72" i="4"/>
  <c r="O76" i="4"/>
  <c r="O68" i="4"/>
  <c r="O158" i="4"/>
  <c r="O162" i="4"/>
  <c r="O166" i="4"/>
  <c r="O157" i="4"/>
  <c r="O161" i="4"/>
  <c r="O165" i="4"/>
  <c r="O159" i="4"/>
  <c r="O163" i="4"/>
  <c r="O156" i="4"/>
  <c r="O160" i="4"/>
  <c r="O164" i="4"/>
  <c r="O26" i="4"/>
  <c r="O25" i="4"/>
  <c r="O29" i="4"/>
  <c r="O33" i="4"/>
  <c r="O30" i="4"/>
  <c r="O34" i="4"/>
  <c r="O27" i="4"/>
  <c r="O31" i="4"/>
  <c r="O24" i="4"/>
  <c r="O28" i="4"/>
  <c r="O32" i="4"/>
  <c r="N104" i="1"/>
  <c r="N108" i="1"/>
  <c r="N101" i="1"/>
  <c r="N106" i="1"/>
  <c r="N111" i="1"/>
  <c r="N102" i="1"/>
  <c r="N107" i="1"/>
  <c r="N103" i="1"/>
  <c r="N109" i="1"/>
  <c r="N105" i="1"/>
  <c r="N110" i="1"/>
  <c r="N26" i="1"/>
  <c r="N30" i="1"/>
  <c r="N34" i="1"/>
  <c r="N27" i="1"/>
  <c r="N32" i="1"/>
  <c r="N28" i="1"/>
  <c r="N33" i="1"/>
  <c r="N29" i="1"/>
  <c r="N25" i="1"/>
  <c r="N31" i="1"/>
  <c r="N24" i="1"/>
  <c r="N148" i="1"/>
  <c r="N152" i="1"/>
  <c r="N145" i="1"/>
  <c r="N146" i="1"/>
  <c r="N151" i="1"/>
  <c r="N147" i="1"/>
  <c r="N153" i="1"/>
  <c r="N149" i="1"/>
  <c r="N154" i="1"/>
  <c r="N150" i="1"/>
  <c r="N155" i="1"/>
  <c r="N138" i="1"/>
  <c r="N142" i="1"/>
  <c r="N135" i="1"/>
  <c r="N140" i="1"/>
  <c r="N134" i="1"/>
  <c r="N136" i="1"/>
  <c r="N141" i="1"/>
  <c r="N137" i="1"/>
  <c r="N143" i="1"/>
  <c r="N144" i="1"/>
  <c r="N139" i="1"/>
  <c r="N94" i="1"/>
  <c r="N98" i="1"/>
  <c r="N95" i="1"/>
  <c r="N100" i="1"/>
  <c r="N91" i="1"/>
  <c r="N96" i="1"/>
  <c r="N90" i="1"/>
  <c r="N92" i="1"/>
  <c r="N97" i="1"/>
  <c r="N99" i="1"/>
  <c r="N93" i="1"/>
  <c r="N36" i="1"/>
  <c r="N40" i="1"/>
  <c r="N44" i="1"/>
  <c r="N38" i="1"/>
  <c r="N43" i="1"/>
  <c r="N39" i="1"/>
  <c r="N45" i="1"/>
  <c r="N35" i="1"/>
  <c r="N41" i="1"/>
  <c r="N37" i="1"/>
  <c r="N42" i="1"/>
  <c r="N158" i="1"/>
  <c r="N162" i="1"/>
  <c r="N166" i="1"/>
  <c r="N157" i="1"/>
  <c r="N163" i="1"/>
  <c r="N159" i="1"/>
  <c r="N164" i="1"/>
  <c r="N160" i="1"/>
  <c r="N165" i="1"/>
  <c r="N161" i="1"/>
  <c r="N156" i="1"/>
  <c r="N168" i="1"/>
  <c r="N172" i="1"/>
  <c r="N176" i="1"/>
  <c r="N169" i="1"/>
  <c r="N174" i="1"/>
  <c r="N170" i="1"/>
  <c r="N175" i="1"/>
  <c r="N171" i="1"/>
  <c r="N177" i="1"/>
  <c r="N173" i="1"/>
  <c r="N167" i="1"/>
  <c r="N80" i="1"/>
  <c r="N84" i="1"/>
  <c r="N88" i="1"/>
  <c r="N83" i="1"/>
  <c r="N89" i="1"/>
  <c r="N85" i="1"/>
  <c r="N79" i="1"/>
  <c r="N81" i="1"/>
  <c r="N86" i="1"/>
  <c r="N82" i="1"/>
  <c r="N87" i="1"/>
  <c r="N60" i="1"/>
  <c r="N64" i="1"/>
  <c r="N57" i="1"/>
  <c r="N61" i="1"/>
  <c r="N66" i="1"/>
  <c r="N62" i="1"/>
  <c r="N67" i="1"/>
  <c r="N63" i="1"/>
  <c r="N58" i="1"/>
  <c r="N59" i="1"/>
  <c r="N65" i="1"/>
  <c r="N7" i="1"/>
  <c r="N8" i="1"/>
  <c r="N5" i="1"/>
  <c r="N6" i="1"/>
  <c r="N9" i="1"/>
  <c r="N10" i="1"/>
  <c r="N11" i="1"/>
  <c r="N4" i="1"/>
  <c r="N12" i="1"/>
  <c r="N2" i="1"/>
  <c r="N3" i="1"/>
  <c r="N50" i="1"/>
  <c r="N54" i="1"/>
  <c r="N49" i="1"/>
  <c r="N55" i="1"/>
  <c r="N51" i="1"/>
  <c r="N56" i="1"/>
  <c r="N46" i="1"/>
  <c r="N47" i="1"/>
  <c r="N53" i="1"/>
  <c r="N48" i="1"/>
  <c r="N52" i="1"/>
  <c r="N123" i="1"/>
  <c r="N124" i="1"/>
  <c r="N128" i="1"/>
  <c r="N132" i="1"/>
  <c r="N129" i="1"/>
  <c r="N125" i="1"/>
  <c r="N130" i="1"/>
  <c r="N126" i="1"/>
  <c r="N131" i="1"/>
  <c r="N127" i="1"/>
  <c r="N133" i="1"/>
  <c r="N16" i="1"/>
  <c r="N20" i="1"/>
  <c r="N15" i="1"/>
  <c r="N21" i="1"/>
  <c r="N17" i="1"/>
  <c r="N22" i="1"/>
  <c r="N18" i="1"/>
  <c r="N23" i="1"/>
  <c r="N19" i="1"/>
  <c r="N13" i="1"/>
  <c r="N14" i="1"/>
  <c r="N70" i="1"/>
  <c r="N74" i="1"/>
  <c r="N78" i="1"/>
  <c r="N72" i="1"/>
  <c r="N77" i="1"/>
  <c r="N73" i="1"/>
  <c r="N68" i="1"/>
  <c r="N69" i="1"/>
  <c r="N75" i="1"/>
  <c r="N71" i="1"/>
  <c r="N76" i="1"/>
  <c r="N114" i="1"/>
  <c r="N118" i="1"/>
  <c r="N122" i="1"/>
  <c r="N117" i="1"/>
  <c r="N112" i="1"/>
  <c r="N113" i="1"/>
  <c r="N119" i="1"/>
  <c r="N115" i="1"/>
  <c r="N120" i="1"/>
  <c r="N116" i="1"/>
  <c r="N121" i="1"/>
  <c r="L36" i="1"/>
  <c r="L35" i="1"/>
  <c r="L34" i="1"/>
  <c r="L33" i="1"/>
  <c r="L30" i="1"/>
  <c r="L31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1" i="1"/>
  <c r="J60" i="1"/>
  <c r="J59" i="1"/>
  <c r="J58" i="1"/>
  <c r="J65" i="1"/>
  <c r="J64" i="1"/>
  <c r="J63" i="1"/>
  <c r="J62" i="1"/>
  <c r="J57" i="1"/>
  <c r="J56" i="1"/>
  <c r="J55" i="1"/>
  <c r="J54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B2" i="12"/>
  <c r="H3" i="1"/>
  <c r="I118" i="4"/>
  <c r="I117" i="4"/>
  <c r="I119" i="4"/>
  <c r="B12" i="14"/>
  <c r="I113" i="4"/>
  <c r="I121" i="4"/>
  <c r="I116" i="4"/>
  <c r="I120" i="4"/>
  <c r="I114" i="4"/>
  <c r="I115" i="4"/>
  <c r="AF7" i="6"/>
  <c r="Y7" i="6"/>
  <c r="AA6" i="6"/>
  <c r="AH12" i="7"/>
  <c r="AL6" i="7"/>
  <c r="AG17" i="6"/>
  <c r="X5" i="6"/>
  <c r="AF14" i="7"/>
  <c r="AH11" i="6"/>
  <c r="AF6" i="7"/>
  <c r="AI4" i="7"/>
  <c r="Y13" i="5"/>
  <c r="AD11" i="7"/>
  <c r="W11" i="5"/>
  <c r="AF13" i="7"/>
  <c r="AD8" i="7"/>
  <c r="X14" i="6"/>
  <c r="AG13" i="7"/>
  <c r="AD8" i="6"/>
  <c r="U9" i="5"/>
  <c r="AD17" i="5"/>
  <c r="W16" i="5"/>
  <c r="U10" i="5"/>
  <c r="AD10" i="7"/>
  <c r="AI14" i="7"/>
  <c r="AI17" i="7"/>
  <c r="Y9" i="5"/>
  <c r="AI7" i="7"/>
  <c r="AD17" i="7"/>
  <c r="AJ12" i="7"/>
  <c r="AE6" i="6"/>
  <c r="X9" i="5"/>
  <c r="AJ8" i="7"/>
  <c r="AB15" i="7"/>
  <c r="AA7" i="5"/>
  <c r="AA2" i="6"/>
  <c r="AF3" i="6"/>
  <c r="AJ16" i="7"/>
  <c r="AE5" i="6"/>
  <c r="AA14" i="5"/>
  <c r="AH17" i="6"/>
  <c r="AL12" i="7"/>
  <c r="AF2" i="7"/>
  <c r="AE10" i="7"/>
  <c r="AC9" i="5"/>
  <c r="AF12" i="6"/>
  <c r="AA8" i="6"/>
  <c r="X10" i="6"/>
  <c r="U12" i="5"/>
  <c r="AJ4" i="7"/>
  <c r="AJ17" i="7"/>
  <c r="Z10" i="6"/>
  <c r="AE3" i="5"/>
  <c r="Z5" i="5"/>
  <c r="AH7" i="6"/>
  <c r="AG16" i="6"/>
  <c r="AL10" i="7"/>
  <c r="AD15" i="6"/>
  <c r="AF10" i="6"/>
  <c r="AC6" i="7"/>
  <c r="AC13" i="5"/>
  <c r="AD6" i="5"/>
  <c r="AF9" i="6"/>
  <c r="AE16" i="7"/>
  <c r="W13" i="5"/>
  <c r="AE5" i="5"/>
  <c r="W2" i="5"/>
  <c r="AC5" i="5"/>
  <c r="AB17" i="5"/>
  <c r="Z13" i="5"/>
  <c r="AG4" i="7"/>
  <c r="Z17" i="6"/>
  <c r="AC7" i="6"/>
  <c r="AH2" i="6"/>
  <c r="AD2" i="7"/>
  <c r="V2" i="5"/>
  <c r="AD13" i="6"/>
  <c r="AG4" i="6"/>
  <c r="AF9" i="7"/>
  <c r="Z7" i="5"/>
  <c r="Z8" i="6"/>
  <c r="AG10" i="6"/>
  <c r="X3" i="6"/>
  <c r="AD2" i="5"/>
  <c r="AC8" i="7"/>
  <c r="AH2" i="7"/>
  <c r="X6" i="5"/>
  <c r="AH10" i="6"/>
  <c r="AH8" i="7"/>
  <c r="AE14" i="7"/>
  <c r="X2" i="5"/>
  <c r="AH17" i="7"/>
  <c r="AA6" i="5"/>
  <c r="V3" i="5"/>
  <c r="AE17" i="7"/>
  <c r="AB16" i="6"/>
  <c r="AE15" i="7"/>
  <c r="AE13" i="7"/>
  <c r="Z15" i="6"/>
  <c r="Z3" i="6"/>
  <c r="AF17" i="7"/>
  <c r="AA17" i="6"/>
  <c r="Z15" i="5"/>
  <c r="AA4" i="5"/>
  <c r="AD5" i="7"/>
  <c r="X8" i="6"/>
  <c r="AK14" i="7"/>
  <c r="AL2" i="7"/>
  <c r="Y11" i="6"/>
  <c r="AE16" i="5"/>
  <c r="AA11" i="5"/>
  <c r="X12" i="6"/>
  <c r="X8" i="5"/>
  <c r="AC17" i="7"/>
  <c r="Z8" i="5"/>
  <c r="AG11" i="6"/>
  <c r="AH4" i="6"/>
  <c r="AL15" i="7"/>
  <c r="W9" i="5"/>
  <c r="U3" i="5"/>
  <c r="AK7" i="7"/>
  <c r="AL9" i="7"/>
  <c r="Y9" i="6"/>
  <c r="AB2" i="7"/>
  <c r="V12" i="5"/>
  <c r="Y17" i="5"/>
  <c r="X15" i="5"/>
  <c r="X16" i="5"/>
  <c r="AA3" i="5"/>
  <c r="AJ10" i="7"/>
  <c r="AB7" i="5"/>
  <c r="AL3" i="7"/>
  <c r="AL4" i="7"/>
  <c r="W8" i="5"/>
  <c r="Z5" i="6"/>
  <c r="W3" i="5"/>
  <c r="AG5" i="6"/>
  <c r="AC2" i="7"/>
  <c r="AB13" i="6"/>
  <c r="AA13" i="5"/>
  <c r="U15" i="5"/>
  <c r="AC15" i="7"/>
  <c r="AB14" i="6"/>
  <c r="AH4" i="7"/>
  <c r="AD8" i="5"/>
  <c r="AK9" i="7"/>
  <c r="AA16" i="5"/>
  <c r="AA2" i="5"/>
  <c r="AA7" i="6"/>
  <c r="AF8" i="7"/>
  <c r="AB5" i="6"/>
  <c r="Z16" i="5"/>
  <c r="AG15" i="7"/>
  <c r="X9" i="6"/>
  <c r="V7" i="5"/>
  <c r="AE3" i="6"/>
  <c r="AD7" i="7"/>
  <c r="AH13" i="6"/>
  <c r="Y5" i="5"/>
  <c r="AD13" i="5"/>
  <c r="AC14" i="6"/>
  <c r="AA17" i="5"/>
  <c r="AG7" i="7"/>
  <c r="AC13" i="6"/>
  <c r="AD7" i="5"/>
  <c r="AG2" i="7"/>
  <c r="AB14" i="5"/>
  <c r="AE14" i="6"/>
  <c r="AK6" i="7"/>
  <c r="Z11" i="5"/>
  <c r="AH16" i="6"/>
  <c r="AE7" i="6"/>
  <c r="AK4" i="7"/>
  <c r="AD15" i="5"/>
  <c r="AB12" i="6"/>
  <c r="AG2" i="6"/>
  <c r="AE9" i="7"/>
  <c r="AI13" i="7"/>
  <c r="AB16" i="7"/>
  <c r="AE11" i="5"/>
  <c r="AL13" i="7"/>
  <c r="AF3" i="7"/>
  <c r="AG13" i="6"/>
  <c r="Z2" i="6"/>
  <c r="AE11" i="7"/>
  <c r="AE10" i="5"/>
  <c r="AE8" i="6"/>
  <c r="AF11" i="6"/>
  <c r="AH11" i="7"/>
  <c r="AE4" i="6"/>
  <c r="AH5" i="6"/>
  <c r="AD10" i="6"/>
  <c r="AF16" i="7"/>
  <c r="V9" i="5"/>
  <c r="X6" i="6"/>
  <c r="AC10" i="6"/>
  <c r="AB13" i="5"/>
  <c r="U2" i="5"/>
  <c r="Z13" i="6"/>
  <c r="AC15" i="6"/>
  <c r="AH16" i="7"/>
  <c r="Y8" i="5"/>
  <c r="AE2" i="5"/>
  <c r="AC3" i="6"/>
  <c r="AA14" i="6"/>
  <c r="AC12" i="7"/>
  <c r="AH3" i="6"/>
  <c r="Y16" i="5"/>
  <c r="Z17" i="5"/>
  <c r="AG9" i="6"/>
  <c r="AL14" i="7"/>
  <c r="AD3" i="6"/>
  <c r="AC14" i="5"/>
  <c r="AB17" i="6"/>
  <c r="AC10" i="7"/>
  <c r="AE9" i="5"/>
  <c r="AH13" i="7"/>
  <c r="AH3" i="7"/>
  <c r="AH12" i="6"/>
  <c r="AK16" i="7"/>
  <c r="AC7" i="7"/>
  <c r="AB8" i="5"/>
  <c r="AD2" i="6"/>
  <c r="Z2" i="5"/>
  <c r="Z3" i="5"/>
  <c r="AB10" i="6"/>
  <c r="AB9" i="7"/>
  <c r="AE2" i="6"/>
  <c r="AK12" i="7"/>
  <c r="Y7" i="5"/>
  <c r="W4" i="5"/>
  <c r="AF17" i="6"/>
  <c r="AL8" i="7"/>
  <c r="Y6" i="6"/>
  <c r="AB6" i="5"/>
  <c r="AF14" i="6"/>
  <c r="AB15" i="5"/>
  <c r="AC12" i="6"/>
  <c r="AA15" i="6"/>
  <c r="AK10" i="7"/>
  <c r="AA15" i="5"/>
  <c r="AC2" i="5"/>
  <c r="AE12" i="5"/>
  <c r="AB6" i="7"/>
  <c r="AB4" i="7"/>
  <c r="AC2" i="6"/>
  <c r="U7" i="5"/>
  <c r="AC4" i="7"/>
  <c r="AD6" i="6"/>
  <c r="AF2" i="6"/>
  <c r="AD5" i="6"/>
  <c r="AB7" i="6"/>
  <c r="AI2" i="7"/>
  <c r="U5" i="5"/>
  <c r="AG9" i="7"/>
  <c r="AD5" i="5"/>
  <c r="Y16" i="6"/>
  <c r="AF6" i="6"/>
  <c r="AJ7" i="7"/>
  <c r="AF10" i="7"/>
  <c r="AD12" i="5"/>
  <c r="AF12" i="7"/>
  <c r="Y5" i="6"/>
  <c r="X17" i="5"/>
  <c r="AB10" i="7"/>
  <c r="AC6" i="5"/>
  <c r="AJ14" i="7"/>
  <c r="U14" i="5"/>
  <c r="X11" i="6"/>
  <c r="AF15" i="7"/>
  <c r="Y14" i="6"/>
  <c r="AG3" i="6"/>
  <c r="Z16" i="6"/>
  <c r="AG17" i="7"/>
  <c r="AE17" i="6"/>
  <c r="X13" i="5"/>
  <c r="AA10" i="5"/>
  <c r="AD7" i="6"/>
  <c r="AG6" i="6"/>
  <c r="AD15" i="7"/>
  <c r="U13" i="5"/>
  <c r="AI9" i="7"/>
  <c r="AE13" i="5"/>
  <c r="AE8" i="7"/>
  <c r="AL17" i="7"/>
  <c r="AL5" i="7"/>
  <c r="AD3" i="5"/>
  <c r="AI3" i="7"/>
  <c r="Z14" i="5"/>
  <c r="W6" i="5"/>
  <c r="Y15" i="6"/>
  <c r="AI10" i="7"/>
  <c r="Z4" i="5"/>
  <c r="AK11" i="7"/>
  <c r="AE7" i="5"/>
  <c r="AC5" i="7"/>
  <c r="AB14" i="7"/>
  <c r="Z14" i="6"/>
  <c r="AA9" i="6"/>
  <c r="AC3" i="5"/>
  <c r="AC9" i="6"/>
  <c r="AC6" i="6"/>
  <c r="AC16" i="7"/>
  <c r="Z6" i="6"/>
  <c r="AJ11" i="7"/>
  <c r="Y14" i="5"/>
  <c r="AD16" i="6"/>
  <c r="AF11" i="7"/>
  <c r="AH9" i="6"/>
  <c r="V11" i="5"/>
  <c r="AA13" i="6"/>
  <c r="AF13" i="6"/>
  <c r="AD9" i="7"/>
  <c r="AC15" i="5"/>
  <c r="AG12" i="6"/>
  <c r="AC4" i="6"/>
  <c r="AH6" i="7"/>
  <c r="AC8" i="5"/>
  <c r="V16" i="5"/>
  <c r="AF8" i="6"/>
  <c r="Z4" i="6"/>
  <c r="AD14" i="7"/>
  <c r="AI6" i="7"/>
  <c r="AC9" i="7"/>
  <c r="AB8" i="7"/>
  <c r="AH14" i="6"/>
  <c r="AA16" i="6"/>
  <c r="AG14" i="6"/>
  <c r="AD4" i="5"/>
  <c r="Y2" i="6"/>
  <c r="AE12" i="7"/>
  <c r="W7" i="5"/>
  <c r="AC7" i="5"/>
  <c r="AG15" i="6"/>
  <c r="AB4" i="6"/>
  <c r="AK13" i="7"/>
  <c r="AD6" i="7"/>
  <c r="V17" i="5"/>
  <c r="AE9" i="6"/>
  <c r="AH7" i="7"/>
  <c r="AB3" i="7"/>
  <c r="AC13" i="7"/>
  <c r="AD3" i="7"/>
  <c r="AE15" i="5"/>
  <c r="AC4" i="5"/>
  <c r="Y4" i="5"/>
  <c r="X15" i="6"/>
  <c r="AA10" i="6"/>
  <c r="Y12" i="6"/>
  <c r="AA12" i="5"/>
  <c r="AD4" i="7"/>
  <c r="AI8" i="7"/>
  <c r="AC16" i="5"/>
  <c r="AD12" i="6"/>
  <c r="V5" i="5"/>
  <c r="AE14" i="5"/>
  <c r="AJ5" i="7"/>
  <c r="AD9" i="6"/>
  <c r="AH15" i="6"/>
  <c r="X7" i="5"/>
  <c r="Y3" i="5"/>
  <c r="V8" i="5"/>
  <c r="AF5" i="6"/>
  <c r="Y17" i="6"/>
  <c r="W15" i="5"/>
  <c r="V14" i="5"/>
  <c r="AI5" i="7"/>
  <c r="AA4" i="6"/>
  <c r="Y4" i="6"/>
  <c r="AG12" i="7"/>
  <c r="W17" i="5"/>
  <c r="AD13" i="7"/>
  <c r="AH6" i="6"/>
  <c r="AK15" i="7"/>
  <c r="V4" i="5"/>
  <c r="AD4" i="6"/>
  <c r="AJ2" i="7"/>
  <c r="AJ3" i="7"/>
  <c r="AK3" i="7"/>
  <c r="AB11" i="5"/>
  <c r="AH9" i="7"/>
  <c r="AC16" i="6"/>
  <c r="AG7" i="6"/>
  <c r="AC11" i="6"/>
  <c r="W5" i="5"/>
  <c r="AB6" i="6"/>
  <c r="AB3" i="6"/>
  <c r="AE17" i="5"/>
  <c r="AB9" i="6"/>
  <c r="Z9" i="5"/>
  <c r="X14" i="5"/>
  <c r="Z9" i="6"/>
  <c r="AL16" i="7"/>
  <c r="AL11" i="7"/>
  <c r="W10" i="5"/>
  <c r="AE16" i="6"/>
  <c r="AD14" i="5"/>
  <c r="AH8" i="6"/>
  <c r="AG8" i="7"/>
  <c r="AC17" i="6"/>
  <c r="AF4" i="7"/>
  <c r="AE7" i="7"/>
  <c r="AC5" i="6"/>
  <c r="V10" i="5"/>
  <c r="AJ6" i="7"/>
  <c r="X16" i="6"/>
  <c r="U6" i="5"/>
  <c r="AA9" i="5"/>
  <c r="AK8" i="7"/>
  <c r="AE10" i="6"/>
  <c r="X5" i="5"/>
  <c r="AE6" i="5"/>
  <c r="Y15" i="5"/>
  <c r="AB11" i="6"/>
  <c r="AH10" i="7"/>
  <c r="AE4" i="5"/>
  <c r="AG16" i="7"/>
  <c r="AD9" i="5"/>
  <c r="AD11" i="5"/>
  <c r="X11" i="5"/>
  <c r="Z10" i="5"/>
  <c r="AA3" i="6"/>
  <c r="Z6" i="5"/>
  <c r="AH5" i="7"/>
  <c r="AI12" i="7"/>
  <c r="AF15" i="6"/>
  <c r="AD14" i="6"/>
  <c r="AE15" i="6"/>
  <c r="AB4" i="5"/>
  <c r="Y3" i="6"/>
  <c r="AK17" i="7"/>
  <c r="X13" i="6"/>
  <c r="AG8" i="6"/>
  <c r="AB2" i="5"/>
  <c r="Y2" i="5"/>
  <c r="AC12" i="5"/>
  <c r="AJ13" i="7"/>
  <c r="AF16" i="6"/>
  <c r="AE4" i="7"/>
  <c r="AC10" i="5"/>
  <c r="Y13" i="6"/>
  <c r="X3" i="5"/>
  <c r="AH15" i="7"/>
  <c r="AC11" i="7"/>
  <c r="AL7" i="7"/>
  <c r="AD11" i="6"/>
  <c r="AF4" i="6"/>
  <c r="AJ15" i="7"/>
  <c r="AG6" i="7"/>
  <c r="U8" i="5"/>
  <c r="Y10" i="6"/>
  <c r="AB10" i="5"/>
  <c r="AJ9" i="7"/>
  <c r="Z7" i="6"/>
  <c r="X10" i="5"/>
  <c r="AB11" i="7"/>
  <c r="Z12" i="6"/>
  <c r="AB17" i="7"/>
  <c r="W12" i="5"/>
  <c r="AA8" i="5"/>
  <c r="AB8" i="6"/>
  <c r="AF7" i="7"/>
  <c r="AB16" i="5"/>
  <c r="AC3" i="7"/>
  <c r="AB7" i="7"/>
  <c r="Y10" i="5"/>
  <c r="AD16" i="5"/>
  <c r="AC17" i="5"/>
  <c r="AB5" i="5"/>
  <c r="AK5" i="7"/>
  <c r="X7" i="6"/>
  <c r="X4" i="5"/>
  <c r="X12" i="5"/>
  <c r="AD16" i="7"/>
  <c r="AA11" i="6"/>
  <c r="AC11" i="5"/>
  <c r="Y12" i="5"/>
  <c r="V13" i="5"/>
  <c r="AH14" i="7"/>
  <c r="U16" i="5"/>
  <c r="AB15" i="6"/>
  <c r="AI16" i="7"/>
  <c r="AD17" i="6"/>
  <c r="AB3" i="5"/>
  <c r="AE5" i="7"/>
  <c r="AE11" i="6"/>
  <c r="U4" i="5"/>
  <c r="AF5" i="7"/>
  <c r="V6" i="5"/>
  <c r="AB5" i="7"/>
  <c r="Z11" i="6"/>
  <c r="AE6" i="7"/>
  <c r="Y6" i="5"/>
  <c r="U17" i="5"/>
  <c r="AB9" i="5"/>
  <c r="W14" i="5"/>
  <c r="Z12" i="5"/>
  <c r="AA12" i="6"/>
  <c r="AG11" i="7"/>
  <c r="AG3" i="7"/>
  <c r="AE3" i="7"/>
  <c r="AG10" i="7"/>
  <c r="AE13" i="6"/>
  <c r="AB12" i="7"/>
  <c r="AE8" i="5"/>
  <c r="AG5" i="7"/>
  <c r="AE2" i="7"/>
  <c r="Y11" i="5"/>
  <c r="AC8" i="6"/>
  <c r="AA5" i="6"/>
  <c r="X4" i="6"/>
  <c r="AB2" i="6"/>
  <c r="AB13" i="7"/>
  <c r="AB12" i="5"/>
  <c r="AA5" i="5"/>
  <c r="AD12" i="7"/>
  <c r="V15" i="5"/>
  <c r="AE12" i="6"/>
  <c r="AI11" i="7"/>
  <c r="Y8" i="6"/>
  <c r="AD10" i="5"/>
  <c r="X17" i="6"/>
  <c r="AI15" i="7"/>
  <c r="AK2" i="7"/>
  <c r="U11" i="5"/>
  <c r="AG14" i="7"/>
  <c r="AC14" i="7"/>
  <c r="X2" i="6"/>
</calcChain>
</file>

<file path=xl/sharedStrings.xml><?xml version="1.0" encoding="utf-8"?>
<sst xmlns="http://schemas.openxmlformats.org/spreadsheetml/2006/main" count="1688" uniqueCount="449">
  <si>
    <t>Name</t>
  </si>
  <si>
    <t>Vorname</t>
  </si>
  <si>
    <t>Team</t>
  </si>
  <si>
    <t>Jahrgang</t>
  </si>
  <si>
    <t>Geschlecht</t>
  </si>
  <si>
    <t>#</t>
  </si>
  <si>
    <t>Datum</t>
  </si>
  <si>
    <t>Veranstaltungsname</t>
  </si>
  <si>
    <t>Ort</t>
  </si>
  <si>
    <t>AK</t>
  </si>
  <si>
    <t>U8</t>
  </si>
  <si>
    <t>Team 1</t>
  </si>
  <si>
    <t>Team 4</t>
  </si>
  <si>
    <t>Team 3</t>
  </si>
  <si>
    <t>Team 2</t>
  </si>
  <si>
    <t>Team 16</t>
  </si>
  <si>
    <t>Team 5</t>
  </si>
  <si>
    <t>Team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</si>
  <si>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</si>
  <si>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</si>
  <si>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</si>
  <si>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</si>
  <si>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</si>
  <si>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</si>
  <si>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</si>
  <si>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</si>
  <si>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Team 15</t>
  </si>
  <si>
    <t>Veranstaltung</t>
  </si>
  <si>
    <t>StNr</t>
  </si>
  <si>
    <t>U10</t>
  </si>
  <si>
    <t>U12</t>
  </si>
  <si>
    <t>Wettkampfdaten bearbeiten</t>
  </si>
  <si>
    <t>Punkte</t>
  </si>
  <si>
    <t>Rang</t>
  </si>
  <si>
    <t>Disziplinen U8</t>
  </si>
  <si>
    <t>Disziplinen U10</t>
  </si>
  <si>
    <t>RF</t>
  </si>
  <si>
    <t>Disziplinen U12</t>
  </si>
  <si>
    <t>RLP</t>
  </si>
  <si>
    <t xml:space="preserve"> </t>
  </si>
  <si>
    <t>0 = höherer Wert besser</t>
  </si>
  <si>
    <t>1 = niedriger Wert besser</t>
  </si>
  <si>
    <t>Erläuterung zur Rangfolge (RF):</t>
  </si>
  <si>
    <t>Auswertung U8</t>
  </si>
  <si>
    <t>Disziplin 1</t>
  </si>
  <si>
    <t>Disziplin 2</t>
  </si>
  <si>
    <t>Disziplin 4</t>
  </si>
  <si>
    <t>Disziplin 3</t>
  </si>
  <si>
    <t>Auswertung U10</t>
  </si>
  <si>
    <t>Disziplin 5</t>
  </si>
  <si>
    <t>Auswertung U12</t>
  </si>
  <si>
    <t>Disziplin 6</t>
  </si>
  <si>
    <t>Meldegebühr</t>
  </si>
  <si>
    <t>pro Teilnehmer</t>
  </si>
  <si>
    <t>€</t>
  </si>
  <si>
    <t>oder                pro Mannschaft</t>
  </si>
  <si>
    <t>Verein</t>
  </si>
  <si>
    <t>Gebühren</t>
  </si>
  <si>
    <t>Riege</t>
  </si>
  <si>
    <t>Jhg.</t>
  </si>
  <si>
    <t>Kind1</t>
  </si>
  <si>
    <t>Kind2</t>
  </si>
  <si>
    <t>Kind3</t>
  </si>
  <si>
    <t>Kind4</t>
  </si>
  <si>
    <t>Kind5</t>
  </si>
  <si>
    <t>Kind6</t>
  </si>
  <si>
    <t>Kind7</t>
  </si>
  <si>
    <t>Kind8</t>
  </si>
  <si>
    <t>Kind9</t>
  </si>
  <si>
    <t>Kind10</t>
  </si>
  <si>
    <t>Kind11</t>
  </si>
  <si>
    <t>TV</t>
  </si>
  <si>
    <t>V1.2</t>
  </si>
  <si>
    <t>Teamname</t>
  </si>
  <si>
    <t>Teilnehmer 1</t>
  </si>
  <si>
    <t>Teilnehmer 2</t>
  </si>
  <si>
    <t>Teilnehmer 4</t>
  </si>
  <si>
    <t>Teilnehmer 5</t>
  </si>
  <si>
    <t>Teilnehmer 6</t>
  </si>
  <si>
    <t>Teilnehmer 7</t>
  </si>
  <si>
    <t>Teilnehmer 8</t>
  </si>
  <si>
    <t>Teilnehmer 9</t>
  </si>
  <si>
    <t>Teilnehmer 10</t>
  </si>
  <si>
    <t>Teilnehmer 11</t>
  </si>
  <si>
    <t>Teilnehmer 3</t>
  </si>
  <si>
    <t>Hanna</t>
  </si>
  <si>
    <t>w</t>
  </si>
  <si>
    <t>m</t>
  </si>
  <si>
    <t>Greta</t>
  </si>
  <si>
    <t>Carlotta</t>
  </si>
  <si>
    <t>Sophie</t>
  </si>
  <si>
    <t>Emma</t>
  </si>
  <si>
    <t>Jakob</t>
  </si>
  <si>
    <t>Ida</t>
  </si>
  <si>
    <t>Lucas</t>
  </si>
  <si>
    <t>Wechselsprünge</t>
  </si>
  <si>
    <t>Einbeinsprung-Staffel</t>
  </si>
  <si>
    <t>Hindernissprint-Staffel</t>
  </si>
  <si>
    <t>Leon</t>
  </si>
  <si>
    <t>Henry</t>
  </si>
  <si>
    <t>Klara</t>
  </si>
  <si>
    <t>Noah</t>
  </si>
  <si>
    <t>Schlagwurf (Heuler)</t>
  </si>
  <si>
    <t xml:space="preserve">Hoch-Weit-Sprung </t>
  </si>
  <si>
    <t>KiLa Wettkampf Altenstadt 2024</t>
  </si>
  <si>
    <t>08./09.06.2024</t>
  </si>
  <si>
    <t>Altenstadt</t>
  </si>
  <si>
    <t>Stabweitsprung</t>
  </si>
  <si>
    <t>Gehen</t>
  </si>
  <si>
    <t>5-Sprung</t>
  </si>
  <si>
    <t>Schlagwurf (Stab)</t>
  </si>
  <si>
    <t>Janno</t>
  </si>
  <si>
    <t>Esslinger</t>
  </si>
  <si>
    <t>TSV Flitzer U8</t>
  </si>
  <si>
    <t>Suckart</t>
  </si>
  <si>
    <t>Okeke</t>
  </si>
  <si>
    <t>Chiara</t>
  </si>
  <si>
    <t>Staudt</t>
  </si>
  <si>
    <t>Felicia</t>
  </si>
  <si>
    <t>Johannes</t>
  </si>
  <si>
    <t>Leu</t>
  </si>
  <si>
    <t>Amélie</t>
  </si>
  <si>
    <t>Schreiner</t>
  </si>
  <si>
    <t>Malia</t>
  </si>
  <si>
    <t>Linde</t>
  </si>
  <si>
    <t>Fern</t>
  </si>
  <si>
    <t>Kennedy</t>
  </si>
  <si>
    <t>Harris</t>
  </si>
  <si>
    <t>Elena</t>
  </si>
  <si>
    <t>Casian</t>
  </si>
  <si>
    <t>Ciobica</t>
  </si>
  <si>
    <t>Altenstädter Minis</t>
  </si>
  <si>
    <t>Lehwald</t>
  </si>
  <si>
    <t>Loge</t>
  </si>
  <si>
    <t>Sena</t>
  </si>
  <si>
    <t>Ankisawi</t>
  </si>
  <si>
    <t>Lalise</t>
  </si>
  <si>
    <t>Wakgari</t>
  </si>
  <si>
    <t>Trapp</t>
  </si>
  <si>
    <t>Lamar</t>
  </si>
  <si>
    <t>Cannon</t>
  </si>
  <si>
    <t>Hannah</t>
  </si>
  <si>
    <t>Gabriel</t>
  </si>
  <si>
    <t>Eisenberg</t>
  </si>
  <si>
    <t>Rebecca</t>
  </si>
  <si>
    <t>Kunkel</t>
  </si>
  <si>
    <t>Nowak</t>
  </si>
  <si>
    <t>Brzezina</t>
  </si>
  <si>
    <t>Dill</t>
  </si>
  <si>
    <t>TSV Flitzer U10</t>
  </si>
  <si>
    <t>Morschett</t>
  </si>
  <si>
    <t>Wiener</t>
  </si>
  <si>
    <t>Milo</t>
  </si>
  <si>
    <t>Michael</t>
  </si>
  <si>
    <t>Erik</t>
  </si>
  <si>
    <t>Imbierowicz</t>
  </si>
  <si>
    <t>Lipowicz</t>
  </si>
  <si>
    <t>Trovillion</t>
  </si>
  <si>
    <t>Arjona</t>
  </si>
  <si>
    <t>Berthold</t>
  </si>
  <si>
    <t>Bruder</t>
  </si>
  <si>
    <t>Valentin</t>
  </si>
  <si>
    <t>Kilgin</t>
  </si>
  <si>
    <t>Schêr</t>
  </si>
  <si>
    <t>Jordan</t>
  </si>
  <si>
    <t>TSV Flitzer U12</t>
  </si>
  <si>
    <t>TSV Friedberg-Fauerbach</t>
  </si>
  <si>
    <t>Stenchly</t>
  </si>
  <si>
    <t>Conrad</t>
  </si>
  <si>
    <t>Schnellbacher</t>
  </si>
  <si>
    <t>Ayles</t>
  </si>
  <si>
    <t>Fionn</t>
  </si>
  <si>
    <t>Behr</t>
  </si>
  <si>
    <t>Lana</t>
  </si>
  <si>
    <t>Müller</t>
  </si>
  <si>
    <t>Tredup</t>
  </si>
  <si>
    <t>Maja</t>
  </si>
  <si>
    <t>Julien</t>
  </si>
  <si>
    <t>Friedrich</t>
  </si>
  <si>
    <t>Marlena</t>
  </si>
  <si>
    <t>Turbo Adler</t>
  </si>
  <si>
    <t>Eintracht Frankfurt</t>
  </si>
  <si>
    <t>Johanna</t>
  </si>
  <si>
    <t>Bantysh</t>
  </si>
  <si>
    <t>Nika</t>
  </si>
  <si>
    <t>Schröder</t>
  </si>
  <si>
    <t>Bruno</t>
  </si>
  <si>
    <t>Strenkert</t>
  </si>
  <si>
    <t>Felix</t>
  </si>
  <si>
    <t>Amelie</t>
  </si>
  <si>
    <t>Verstraeten</t>
  </si>
  <si>
    <t>Jack</t>
  </si>
  <si>
    <t>Mohr</t>
  </si>
  <si>
    <t>Karina</t>
  </si>
  <si>
    <t>Hoenen</t>
  </si>
  <si>
    <t>Frida</t>
  </si>
  <si>
    <t>Macias</t>
  </si>
  <si>
    <t>Biniam</t>
  </si>
  <si>
    <t>Merten</t>
  </si>
  <si>
    <t>Jana</t>
  </si>
  <si>
    <t>Rote Teufel</t>
  </si>
  <si>
    <t>Kröger</t>
  </si>
  <si>
    <t>Karolin</t>
  </si>
  <si>
    <t>Sulzbach</t>
  </si>
  <si>
    <t>Selim</t>
  </si>
  <si>
    <t>Handke</t>
  </si>
  <si>
    <t>Clara</t>
  </si>
  <si>
    <t>Frank</t>
  </si>
  <si>
    <t>Rafael</t>
  </si>
  <si>
    <t>Pauls</t>
  </si>
  <si>
    <t>Amelija</t>
  </si>
  <si>
    <t>Palmer</t>
  </si>
  <si>
    <t>Emilia</t>
  </si>
  <si>
    <t>Hinkel</t>
  </si>
  <si>
    <t>Emily</t>
  </si>
  <si>
    <t>Echzells jüngste KMS Kids</t>
  </si>
  <si>
    <t>Elfes</t>
  </si>
  <si>
    <t>Antea</t>
  </si>
  <si>
    <t>Wiertelorz</t>
  </si>
  <si>
    <t>Ella</t>
  </si>
  <si>
    <t>Bönsel</t>
  </si>
  <si>
    <t>Günther</t>
  </si>
  <si>
    <t>Matti</t>
  </si>
  <si>
    <t>Schnell</t>
  </si>
  <si>
    <t>Oskar</t>
  </si>
  <si>
    <t>Barthel</t>
  </si>
  <si>
    <t>Kinga</t>
  </si>
  <si>
    <t>Rebeka</t>
  </si>
  <si>
    <t>Noll</t>
  </si>
  <si>
    <t>Paul</t>
  </si>
  <si>
    <t>Fuhr</t>
  </si>
  <si>
    <t>Jannik</t>
  </si>
  <si>
    <t>Wolf</t>
  </si>
  <si>
    <t>Niklas</t>
  </si>
  <si>
    <t>Echzells Junge Wilde 1</t>
  </si>
  <si>
    <t>Scherrer</t>
  </si>
  <si>
    <t>Karl</t>
  </si>
  <si>
    <t>Gies</t>
  </si>
  <si>
    <t>Charlotte</t>
  </si>
  <si>
    <t>Poertner</t>
  </si>
  <si>
    <t>Marlo</t>
  </si>
  <si>
    <t>Freitag</t>
  </si>
  <si>
    <t>Elli</t>
  </si>
  <si>
    <t>Balzer</t>
  </si>
  <si>
    <t>Laura</t>
  </si>
  <si>
    <t>Mateo</t>
  </si>
  <si>
    <t>Keck</t>
  </si>
  <si>
    <t>Julian</t>
  </si>
  <si>
    <t>Echzells Junge Wilde 2</t>
  </si>
  <si>
    <t>Kanetzki</t>
  </si>
  <si>
    <t>Liam</t>
  </si>
  <si>
    <t>Schultheis</t>
  </si>
  <si>
    <t>Finn</t>
  </si>
  <si>
    <t>Reuter</t>
  </si>
  <si>
    <t>Lenny</t>
  </si>
  <si>
    <t>Gheorghiu</t>
  </si>
  <si>
    <t>Andre</t>
  </si>
  <si>
    <t>Gibus</t>
  </si>
  <si>
    <t>Albert</t>
  </si>
  <si>
    <t>Echzells 4. und 5. Klässler</t>
  </si>
  <si>
    <t>TV Echzell</t>
  </si>
  <si>
    <t>Theodor</t>
  </si>
  <si>
    <t>Josha</t>
  </si>
  <si>
    <t>Menstab</t>
  </si>
  <si>
    <t>Sesuna</t>
  </si>
  <si>
    <t>Knöpp</t>
  </si>
  <si>
    <t>Eliah</t>
  </si>
  <si>
    <t>Miko</t>
  </si>
  <si>
    <t>Kramer</t>
  </si>
  <si>
    <t>Rüster</t>
  </si>
  <si>
    <t>Ayleen</t>
  </si>
  <si>
    <t>Rühl</t>
  </si>
  <si>
    <t>Melina</t>
  </si>
  <si>
    <t>Mohiya</t>
  </si>
  <si>
    <t>Zahra</t>
  </si>
  <si>
    <t>Die Fun-Ball Raketen</t>
  </si>
  <si>
    <t>Tefera</t>
  </si>
  <si>
    <t>Robel</t>
  </si>
  <si>
    <t>Munteanu</t>
  </si>
  <si>
    <t>Dron</t>
  </si>
  <si>
    <t>Aron</t>
  </si>
  <si>
    <t>Bostanica</t>
  </si>
  <si>
    <t>Barletta</t>
  </si>
  <si>
    <t>Delina</t>
  </si>
  <si>
    <t>Braun</t>
  </si>
  <si>
    <t>Smilla</t>
  </si>
  <si>
    <t>Klotz</t>
  </si>
  <si>
    <t>Amalia</t>
  </si>
  <si>
    <t>Bengs</t>
  </si>
  <si>
    <t>Shevchenko</t>
  </si>
  <si>
    <t>Myroslav</t>
  </si>
  <si>
    <t>Schneider</t>
  </si>
  <si>
    <t>Dortelweiler Turbo Kids</t>
  </si>
  <si>
    <t>Küng</t>
  </si>
  <si>
    <t>Kimo</t>
  </si>
  <si>
    <t>Wissel</t>
  </si>
  <si>
    <t>Mayla</t>
  </si>
  <si>
    <t>Tom</t>
  </si>
  <si>
    <t>Mamon</t>
  </si>
  <si>
    <t>Polina</t>
  </si>
  <si>
    <t>Nikita</t>
  </si>
  <si>
    <t>Haberland</t>
  </si>
  <si>
    <t>Sophia</t>
  </si>
  <si>
    <t>Nicolas</t>
  </si>
  <si>
    <t>Die Dortelweiler Super-Renner</t>
  </si>
  <si>
    <t>SV Fun-Ball Dortelweil</t>
  </si>
  <si>
    <t>Kuper</t>
  </si>
  <si>
    <t>Hack</t>
  </si>
  <si>
    <t>Mia</t>
  </si>
  <si>
    <t>Craatz</t>
  </si>
  <si>
    <t>Fabian</t>
  </si>
  <si>
    <t>von Miller Gaertringen</t>
  </si>
  <si>
    <t>Aline</t>
  </si>
  <si>
    <t>Zamzow</t>
  </si>
  <si>
    <t>Heidt</t>
  </si>
  <si>
    <t>Die roten Teufel</t>
  </si>
  <si>
    <t>Schwiete</t>
  </si>
  <si>
    <t>Jasmin</t>
  </si>
  <si>
    <t>Reimann</t>
  </si>
  <si>
    <t>Elisa</t>
  </si>
  <si>
    <t>Höhler</t>
  </si>
  <si>
    <t>Tamara</t>
  </si>
  <si>
    <t>Karow</t>
  </si>
  <si>
    <t>Alexandra</t>
  </si>
  <si>
    <t>Bouratzidi</t>
  </si>
  <si>
    <t>Takac</t>
  </si>
  <si>
    <t>Leo</t>
  </si>
  <si>
    <t>Zoi</t>
  </si>
  <si>
    <t>Scherz</t>
  </si>
  <si>
    <t>Moritz</t>
  </si>
  <si>
    <t>Altenstädter Stoppelhopser</t>
  </si>
  <si>
    <t>Höltl</t>
  </si>
  <si>
    <t>Holly</t>
  </si>
  <si>
    <t>Maiano</t>
  </si>
  <si>
    <t>Anna</t>
  </si>
  <si>
    <t>Muhin</t>
  </si>
  <si>
    <t>Kristina</t>
  </si>
  <si>
    <t>Köhler</t>
  </si>
  <si>
    <t>Nele</t>
  </si>
  <si>
    <t>Winterling</t>
  </si>
  <si>
    <t>Lilli</t>
  </si>
  <si>
    <t>Kreuter</t>
  </si>
  <si>
    <t>Lejan</t>
  </si>
  <si>
    <t>Heinzmann</t>
  </si>
  <si>
    <t>Emmylou</t>
  </si>
  <si>
    <t>Zarnke</t>
  </si>
  <si>
    <t>Ronneberger</t>
  </si>
  <si>
    <t>Lange</t>
  </si>
  <si>
    <t>Mats</t>
  </si>
  <si>
    <t>Ludwig</t>
  </si>
  <si>
    <t>Mika</t>
  </si>
  <si>
    <t>Altenstädter WildKidzz</t>
  </si>
  <si>
    <t>VfL Altenstadt</t>
  </si>
  <si>
    <t>Häubl</t>
  </si>
  <si>
    <t>Marius</t>
  </si>
  <si>
    <t>Memmel</t>
  </si>
  <si>
    <t>Lea</t>
  </si>
  <si>
    <t>Krawczyk</t>
  </si>
  <si>
    <t>Ina</t>
  </si>
  <si>
    <t>Lisa</t>
  </si>
  <si>
    <t>Görsch</t>
  </si>
  <si>
    <t>Mira</t>
  </si>
  <si>
    <t>Leister</t>
  </si>
  <si>
    <t>Zimmer</t>
  </si>
  <si>
    <t>Selim Akcin</t>
  </si>
  <si>
    <t>Aziz</t>
  </si>
  <si>
    <t>Beck</t>
  </si>
  <si>
    <t>Neo</t>
  </si>
  <si>
    <t>Raiber</t>
  </si>
  <si>
    <t>Ben</t>
  </si>
  <si>
    <t>Die coolen Flitzer</t>
  </si>
  <si>
    <t>Peter</t>
  </si>
  <si>
    <t>Kilian</t>
  </si>
  <si>
    <t>Welsch</t>
  </si>
  <si>
    <t>Emelie</t>
  </si>
  <si>
    <t>Bechthold</t>
  </si>
  <si>
    <t>Henri</t>
  </si>
  <si>
    <t>Behnke</t>
  </si>
  <si>
    <t>Leana</t>
  </si>
  <si>
    <t>Olbrich</t>
  </si>
  <si>
    <t>Mina</t>
  </si>
  <si>
    <t>Miruchna</t>
  </si>
  <si>
    <t>Zoe</t>
  </si>
  <si>
    <t>Die schnellen Blitze</t>
  </si>
  <si>
    <t>Geltl</t>
  </si>
  <si>
    <t>Anton</t>
  </si>
  <si>
    <t>Eremenko</t>
  </si>
  <si>
    <t>Maxim</t>
  </si>
  <si>
    <t>Krumb</t>
  </si>
  <si>
    <t>Lennard</t>
  </si>
  <si>
    <t>Zimmermann</t>
  </si>
  <si>
    <t>Lennardt</t>
  </si>
  <si>
    <t>Lang</t>
  </si>
  <si>
    <t>Joanna</t>
  </si>
  <si>
    <t>Dähling</t>
  </si>
  <si>
    <t>Aaron</t>
  </si>
  <si>
    <t>LSC Blau-Bären</t>
  </si>
  <si>
    <t>Scheefers</t>
  </si>
  <si>
    <t>Ivy</t>
  </si>
  <si>
    <t>Beermann</t>
  </si>
  <si>
    <t>Llith</t>
  </si>
  <si>
    <t>Bartels</t>
  </si>
  <si>
    <t>Linnea</t>
  </si>
  <si>
    <t>Wittmann</t>
  </si>
  <si>
    <t>Max</t>
  </si>
  <si>
    <t>Parizek</t>
  </si>
  <si>
    <t>Mio</t>
  </si>
  <si>
    <t>Paetzold</t>
  </si>
  <si>
    <t>Jentsch</t>
  </si>
  <si>
    <t>Pompetzki</t>
  </si>
  <si>
    <t>Samuel</t>
  </si>
  <si>
    <t>Theresa</t>
  </si>
  <si>
    <t>Sekmeister</t>
  </si>
  <si>
    <t>Vincent</t>
  </si>
  <si>
    <t>Haselhorst</t>
  </si>
  <si>
    <t>Charlie</t>
  </si>
  <si>
    <t>LSC Blue Lightning</t>
  </si>
  <si>
    <t>Rose</t>
  </si>
  <si>
    <t>Clemens</t>
  </si>
  <si>
    <t>LSC Bad Nauheim</t>
  </si>
  <si>
    <t>Shanahan</t>
  </si>
  <si>
    <t>Conor</t>
  </si>
  <si>
    <t>Bucher</t>
  </si>
  <si>
    <t>Linus</t>
  </si>
  <si>
    <t>Ackermann</t>
  </si>
  <si>
    <t>Malina</t>
  </si>
  <si>
    <t>Rothbart</t>
  </si>
  <si>
    <t>Mattis</t>
  </si>
  <si>
    <t>Neuendorf</t>
  </si>
  <si>
    <t>Sarah</t>
  </si>
  <si>
    <t>Rotter</t>
  </si>
  <si>
    <t>Tobias</t>
  </si>
  <si>
    <t>Hartmann</t>
  </si>
  <si>
    <t>Mantcheva</t>
  </si>
  <si>
    <t>Nevena</t>
  </si>
  <si>
    <t>Harder</t>
  </si>
  <si>
    <t>Lena</t>
  </si>
  <si>
    <t>Stipp</t>
  </si>
  <si>
    <t>Joshua</t>
  </si>
  <si>
    <t>Crassell</t>
  </si>
  <si>
    <t>Rosalie</t>
  </si>
  <si>
    <t>Jonatan</t>
  </si>
  <si>
    <t>Damerius</t>
  </si>
  <si>
    <t>Paula</t>
  </si>
  <si>
    <t>Schirach</t>
  </si>
  <si>
    <t>Luise Fritzi</t>
  </si>
  <si>
    <t>Singh</t>
  </si>
  <si>
    <t>Becker</t>
  </si>
  <si>
    <t>Ofschonka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</si>
</sst>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3"/>
      <color theme="1" tint="4.9989318521683403E-2"/>
      <name val="Calibri"/>
      <family val="2"/>
      <scheme val="minor"/>
    </font>
    <font>
      <b/>
      <sz val="13"/>
      <color theme="1" tint="4.9989318521683403E-2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2F2F"/>
        <bgColor indexed="64"/>
      </patternFill>
    </fill>
    <fill>
      <patternFill patternType="solid">
        <fgColor rgb="FFFF4B4B"/>
        <bgColor indexed="64"/>
      </patternFill>
    </fill>
    <fill>
      <patternFill patternType="solid">
        <fgColor theme="0" tint="-0.499984740745262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45">
    <xf numFmtId="0" fontId="0" fillId="0" borderId="0" xfId="0"/>
    <xf numFmtId="0" fontId="1" fillId="2" borderId="17" xfId="0" applyFont="1" applyFill="1" applyBorder="1"/>
    <xf numFmtId="0" fontId="0" fillId="2" borderId="0" xfId="0" applyFill="1" applyBorder="1"/>
    <xf numFmtId="0" fontId="1" fillId="2" borderId="0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/>
    </xf>
    <xf numFmtId="0" fontId="4" fillId="4" borderId="20" xfId="0" applyFont="1" applyFill="1" applyBorder="1" applyAlignment="1">
      <alignment horizontal="left" vertical="center"/>
    </xf>
    <xf numFmtId="0" fontId="4" fillId="4" borderId="21" xfId="0" applyFont="1" applyFill="1" applyBorder="1" applyAlignment="1">
      <alignment horizontal="left" vertical="center"/>
    </xf>
    <xf numFmtId="14" fontId="0" fillId="4" borderId="0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17" xfId="0" applyFill="1" applyBorder="1" applyAlignment="1">
      <alignment horizontal="left"/>
    </xf>
    <xf numFmtId="0" fontId="4" fillId="7" borderId="16" xfId="0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left" vertical="center"/>
    </xf>
    <xf numFmtId="0" fontId="5" fillId="8" borderId="22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left"/>
    </xf>
    <xf numFmtId="14" fontId="8" fillId="4" borderId="0" xfId="0" applyNumberFormat="1" applyFont="1" applyFill="1" applyBorder="1" applyAlignment="1">
      <alignment horizontal="left"/>
    </xf>
    <xf numFmtId="14" fontId="0" fillId="4" borderId="0" xfId="0" applyNumberFormat="1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0" fontId="0" fillId="4" borderId="0" xfId="0" applyFont="1" applyFill="1" applyBorder="1" applyAlignment="1">
      <alignment horizontal="left"/>
    </xf>
    <xf numFmtId="0" fontId="0" fillId="4" borderId="18" xfId="0" applyFill="1" applyBorder="1"/>
    <xf numFmtId="0" fontId="0" fillId="6" borderId="27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5" borderId="53" xfId="0" applyFill="1" applyBorder="1" applyAlignment="1" applyProtection="1">
      <alignment horizontal="center"/>
      <protection locked="0"/>
    </xf>
    <xf numFmtId="0" fontId="0" fillId="5" borderId="44" xfId="0" applyFill="1" applyBorder="1" applyAlignment="1" applyProtection="1">
      <alignment horizontal="center"/>
      <protection locked="0"/>
    </xf>
    <xf numFmtId="0" fontId="0" fillId="5" borderId="45" xfId="0" applyFill="1" applyBorder="1" applyAlignment="1" applyProtection="1">
      <alignment horizontal="center"/>
      <protection locked="0"/>
    </xf>
    <xf numFmtId="0" fontId="0" fillId="4" borderId="17" xfId="0" applyFill="1" applyBorder="1"/>
    <xf numFmtId="0" fontId="0" fillId="4" borderId="0" xfId="0" applyFill="1" applyBorder="1"/>
    <xf numFmtId="0" fontId="13" fillId="4" borderId="46" xfId="0" applyFont="1" applyFill="1" applyBorder="1" applyAlignment="1" applyProtection="1">
      <alignment horizontal="center"/>
      <protection locked="0"/>
    </xf>
    <xf numFmtId="0" fontId="13" fillId="0" borderId="0" xfId="0" applyFont="1"/>
    <xf numFmtId="0" fontId="13" fillId="0" borderId="0" xfId="0" applyFont="1" applyAlignment="1">
      <alignment horizontal="center"/>
    </xf>
    <xf numFmtId="0" fontId="0" fillId="0" borderId="0" xfId="0" applyFill="1"/>
    <xf numFmtId="0" fontId="0" fillId="4" borderId="0" xfId="0" applyFill="1"/>
    <xf numFmtId="0" fontId="15" fillId="8" borderId="17" xfId="0" applyFont="1" applyFill="1" applyBorder="1"/>
    <xf numFmtId="0" fontId="14" fillId="8" borderId="0" xfId="0" applyFont="1" applyFill="1" applyBorder="1"/>
    <xf numFmtId="0" fontId="14" fillId="8" borderId="18" xfId="0" applyFont="1" applyFill="1" applyBorder="1"/>
    <xf numFmtId="0" fontId="16" fillId="8" borderId="17" xfId="0" applyFont="1" applyFill="1" applyBorder="1"/>
    <xf numFmtId="0" fontId="16" fillId="8" borderId="0" xfId="0" applyFont="1" applyFill="1" applyBorder="1"/>
    <xf numFmtId="0" fontId="14" fillId="8" borderId="58" xfId="0" applyFont="1" applyFill="1" applyBorder="1"/>
    <xf numFmtId="0" fontId="14" fillId="8" borderId="59" xfId="0" applyFont="1" applyFill="1" applyBorder="1"/>
    <xf numFmtId="0" fontId="0" fillId="5" borderId="62" xfId="0" applyFill="1" applyBorder="1" applyAlignment="1" applyProtection="1">
      <alignment horizontal="center"/>
      <protection locked="0"/>
    </xf>
    <xf numFmtId="0" fontId="0" fillId="0" borderId="0" xfId="0" applyFill="1" applyBorder="1"/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1" xfId="0" applyFill="1" applyBorder="1"/>
    <xf numFmtId="0" fontId="4" fillId="4" borderId="19" xfId="0" applyFont="1" applyFill="1" applyBorder="1" applyAlignment="1" applyProtection="1">
      <alignment horizontal="left" vertical="center"/>
    </xf>
    <xf numFmtId="0" fontId="4" fillId="4" borderId="20" xfId="0" applyFont="1" applyFill="1" applyBorder="1" applyAlignment="1" applyProtection="1">
      <alignment horizontal="left" vertical="center"/>
    </xf>
    <xf numFmtId="0" fontId="4" fillId="4" borderId="21" xfId="0" applyFont="1" applyFill="1" applyBorder="1" applyAlignment="1" applyProtection="1">
      <alignment horizontal="left" vertical="center"/>
    </xf>
    <xf numFmtId="0" fontId="8" fillId="4" borderId="0" xfId="0" applyFont="1" applyFill="1" applyBorder="1" applyAlignment="1" applyProtection="1">
      <alignment horizontal="left"/>
    </xf>
    <xf numFmtId="14" fontId="8" fillId="4" borderId="0" xfId="0" applyNumberFormat="1" applyFont="1" applyFill="1" applyBorder="1" applyAlignment="1" applyProtection="1">
      <alignment horizontal="left"/>
    </xf>
    <xf numFmtId="0" fontId="0" fillId="4" borderId="18" xfId="0" applyFill="1" applyBorder="1" applyProtection="1"/>
    <xf numFmtId="0" fontId="0" fillId="4" borderId="0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4" borderId="27" xfId="0" applyFill="1" applyBorder="1"/>
    <xf numFmtId="0" fontId="4" fillId="4" borderId="2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1" fillId="4" borderId="35" xfId="0" applyFont="1" applyFill="1" applyBorder="1" applyProtection="1"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31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24" xfId="0" applyFont="1" applyFill="1" applyBorder="1"/>
    <xf numFmtId="0" fontId="2" fillId="4" borderId="14" xfId="0" applyFont="1" applyFill="1" applyBorder="1" applyAlignment="1">
      <alignment horizontal="center" vertical="center"/>
    </xf>
    <xf numFmtId="0" fontId="2" fillId="4" borderId="32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1" fillId="4" borderId="34" xfId="0" applyFont="1" applyFill="1" applyBorder="1"/>
    <xf numFmtId="0" fontId="0" fillId="9" borderId="7" xfId="0" applyFill="1" applyBorder="1" applyProtection="1">
      <protection locked="0"/>
    </xf>
    <xf numFmtId="0" fontId="0" fillId="9" borderId="5" xfId="0" applyFill="1" applyBorder="1" applyProtection="1">
      <protection locked="0"/>
    </xf>
    <xf numFmtId="0" fontId="0" fillId="9" borderId="8" xfId="0" applyFill="1" applyBorder="1" applyProtection="1">
      <protection locked="0"/>
    </xf>
    <xf numFmtId="0" fontId="0" fillId="9" borderId="1" xfId="0" applyFill="1" applyBorder="1" applyProtection="1">
      <protection locked="0"/>
    </xf>
    <xf numFmtId="0" fontId="0" fillId="9" borderId="13" xfId="0" applyFill="1" applyBorder="1" applyProtection="1">
      <protection locked="0"/>
    </xf>
    <xf numFmtId="0" fontId="0" fillId="9" borderId="3" xfId="0" applyFill="1" applyBorder="1" applyProtection="1">
      <protection locked="0"/>
    </xf>
    <xf numFmtId="0" fontId="2" fillId="10" borderId="10" xfId="0" applyFont="1" applyFill="1" applyBorder="1" applyAlignment="1">
      <alignment horizontal="center" vertical="center"/>
    </xf>
    <xf numFmtId="0" fontId="2" fillId="10" borderId="33" xfId="0" applyFont="1" applyFill="1" applyBorder="1" applyAlignment="1" applyProtection="1">
      <alignment horizontal="center" vertical="center"/>
      <protection locked="0"/>
    </xf>
    <xf numFmtId="0" fontId="0" fillId="10" borderId="4" xfId="0" applyFill="1" applyBorder="1" applyAlignment="1" applyProtection="1">
      <alignment horizontal="center"/>
      <protection locked="0"/>
    </xf>
    <xf numFmtId="0" fontId="1" fillId="10" borderId="23" xfId="0" applyFont="1" applyFill="1" applyBorder="1" applyProtection="1"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2" fillId="10" borderId="11" xfId="0" applyFont="1" applyFill="1" applyBorder="1" applyAlignment="1">
      <alignment horizontal="center" vertical="center"/>
    </xf>
    <xf numFmtId="0" fontId="2" fillId="10" borderId="31" xfId="0" applyFont="1" applyFill="1" applyBorder="1" applyAlignment="1" applyProtection="1">
      <alignment horizontal="center" vertical="center"/>
      <protection locked="0"/>
    </xf>
    <xf numFmtId="0" fontId="1" fillId="10" borderId="24" xfId="0" applyFont="1" applyFill="1" applyBorder="1"/>
    <xf numFmtId="0" fontId="2" fillId="10" borderId="14" xfId="0" applyFont="1" applyFill="1" applyBorder="1" applyAlignment="1">
      <alignment horizontal="center" vertical="center"/>
    </xf>
    <xf numFmtId="0" fontId="0" fillId="11" borderId="15" xfId="0" applyFill="1" applyBorder="1" applyProtection="1">
      <protection locked="0"/>
    </xf>
    <xf numFmtId="0" fontId="0" fillId="11" borderId="4" xfId="0" applyFill="1" applyBorder="1" applyProtection="1">
      <protection locked="0"/>
    </xf>
    <xf numFmtId="0" fontId="0" fillId="11" borderId="8" xfId="0" applyFill="1" applyBorder="1" applyProtection="1">
      <protection locked="0"/>
    </xf>
    <xf numFmtId="0" fontId="0" fillId="11" borderId="1" xfId="0" applyFill="1" applyBorder="1" applyProtection="1">
      <protection locked="0"/>
    </xf>
    <xf numFmtId="0" fontId="2" fillId="4" borderId="12" xfId="0" applyFont="1" applyFill="1" applyBorder="1" applyAlignment="1">
      <alignment horizontal="center" vertical="center"/>
    </xf>
    <xf numFmtId="0" fontId="2" fillId="10" borderId="61" xfId="0" applyFont="1" applyFill="1" applyBorder="1" applyAlignment="1" applyProtection="1">
      <alignment horizontal="center" vertical="center"/>
      <protection locked="0"/>
    </xf>
    <xf numFmtId="0" fontId="0" fillId="11" borderId="9" xfId="0" applyFill="1" applyBorder="1" applyProtection="1">
      <protection locked="0"/>
    </xf>
    <xf numFmtId="0" fontId="0" fillId="11" borderId="6" xfId="0" applyFill="1" applyBorder="1" applyProtection="1">
      <protection locked="0"/>
    </xf>
    <xf numFmtId="0" fontId="0" fillId="10" borderId="6" xfId="0" applyFill="1" applyBorder="1" applyAlignment="1" applyProtection="1">
      <alignment horizontal="center"/>
      <protection locked="0"/>
    </xf>
    <xf numFmtId="0" fontId="1" fillId="10" borderId="25" xfId="0" applyFont="1" applyFill="1" applyBorder="1"/>
    <xf numFmtId="0" fontId="1" fillId="4" borderId="36" xfId="0" applyFont="1" applyFill="1" applyBorder="1" applyProtection="1">
      <protection locked="0"/>
    </xf>
    <xf numFmtId="0" fontId="1" fillId="4" borderId="44" xfId="0" applyFont="1" applyFill="1" applyBorder="1"/>
    <xf numFmtId="0" fontId="1" fillId="4" borderId="45" xfId="0" applyFont="1" applyFill="1" applyBorder="1"/>
    <xf numFmtId="0" fontId="4" fillId="7" borderId="29" xfId="0" applyFont="1" applyFill="1" applyBorder="1" applyAlignment="1">
      <alignment horizontal="center" vertical="center"/>
    </xf>
    <xf numFmtId="0" fontId="4" fillId="7" borderId="51" xfId="0" applyFont="1" applyFill="1" applyBorder="1" applyAlignment="1">
      <alignment horizontal="center" vertical="center"/>
    </xf>
    <xf numFmtId="0" fontId="12" fillId="11" borderId="39" xfId="0" applyFont="1" applyFill="1" applyBorder="1"/>
    <xf numFmtId="0" fontId="12" fillId="11" borderId="11" xfId="0" applyFont="1" applyFill="1" applyBorder="1"/>
    <xf numFmtId="0" fontId="12" fillId="10" borderId="11" xfId="0" applyFont="1" applyFill="1" applyBorder="1"/>
    <xf numFmtId="0" fontId="12" fillId="10" borderId="12" xfId="0" applyFont="1" applyFill="1" applyBorder="1"/>
    <xf numFmtId="0" fontId="12" fillId="10" borderId="11" xfId="0" applyFont="1" applyFill="1" applyBorder="1" applyAlignment="1">
      <alignment horizontal="center" vertical="center"/>
    </xf>
    <xf numFmtId="0" fontId="12" fillId="10" borderId="40" xfId="0" applyFont="1" applyFill="1" applyBorder="1" applyAlignment="1">
      <alignment horizontal="center" vertical="center"/>
    </xf>
    <xf numFmtId="0" fontId="11" fillId="10" borderId="40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2" fillId="10" borderId="41" xfId="0" applyFont="1" applyFill="1" applyBorder="1" applyAlignment="1">
      <alignment horizontal="center" vertical="center"/>
    </xf>
    <xf numFmtId="0" fontId="12" fillId="10" borderId="12" xfId="0" applyFont="1" applyFill="1" applyBorder="1" applyAlignment="1">
      <alignment horizontal="center" vertical="center"/>
    </xf>
    <xf numFmtId="0" fontId="11" fillId="11" borderId="42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0" fontId="12" fillId="11" borderId="40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3" fillId="9" borderId="56" xfId="0" applyFont="1" applyFill="1" applyBorder="1" applyAlignment="1" applyProtection="1">
      <alignment horizontal="center"/>
      <protection locked="0"/>
    </xf>
    <xf numFmtId="0" fontId="13" fillId="9" borderId="46" xfId="0" applyFont="1" applyFill="1" applyBorder="1" applyAlignment="1" applyProtection="1">
      <alignment horizontal="center"/>
      <protection locked="0"/>
    </xf>
    <xf numFmtId="0" fontId="13" fillId="4" borderId="47" xfId="0" applyFont="1" applyFill="1" applyBorder="1" applyAlignment="1" applyProtection="1">
      <alignment horizontal="center"/>
      <protection locked="0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1" fillId="3" borderId="22" xfId="0" applyFont="1" applyFill="1" applyBorder="1"/>
    <xf numFmtId="0" fontId="11" fillId="3" borderId="43" xfId="0" applyFont="1" applyFill="1" applyBorder="1" applyAlignment="1">
      <alignment horizontal="center"/>
    </xf>
    <xf numFmtId="0" fontId="11" fillId="11" borderId="48" xfId="0" applyFont="1" applyFill="1" applyBorder="1" applyAlignment="1">
      <alignment horizontal="center" vertical="center"/>
    </xf>
    <xf numFmtId="0" fontId="11" fillId="11" borderId="11" xfId="0" applyFont="1" applyFill="1" applyBorder="1" applyAlignment="1">
      <alignment horizontal="center" vertical="center"/>
    </xf>
    <xf numFmtId="0" fontId="12" fillId="11" borderId="49" xfId="0" applyFont="1" applyFill="1" applyBorder="1" applyAlignment="1">
      <alignment horizontal="center" vertical="center"/>
    </xf>
    <xf numFmtId="0" fontId="11" fillId="10" borderId="49" xfId="0" applyFont="1" applyFill="1" applyBorder="1" applyAlignment="1">
      <alignment horizontal="center" vertical="center"/>
    </xf>
    <xf numFmtId="0" fontId="12" fillId="10" borderId="49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2" fillId="10" borderId="50" xfId="0" applyFont="1" applyFill="1" applyBorder="1" applyAlignment="1">
      <alignment horizontal="center" vertical="center"/>
    </xf>
    <xf numFmtId="2" fontId="13" fillId="9" borderId="10" xfId="0" applyNumberFormat="1" applyFont="1" applyFill="1" applyBorder="1" applyAlignment="1" applyProtection="1">
      <alignment horizontal="center"/>
      <protection locked="0"/>
    </xf>
    <xf numFmtId="2" fontId="13" fillId="4" borderId="11" xfId="0" applyNumberFormat="1" applyFont="1" applyFill="1" applyBorder="1" applyAlignment="1" applyProtection="1">
      <alignment horizontal="center"/>
      <protection locked="0"/>
    </xf>
    <xf numFmtId="2" fontId="13" fillId="9" borderId="11" xfId="0" applyNumberFormat="1" applyFont="1" applyFill="1" applyBorder="1" applyAlignment="1" applyProtection="1">
      <alignment horizontal="center"/>
      <protection locked="0"/>
    </xf>
    <xf numFmtId="2" fontId="13" fillId="4" borderId="12" xfId="0" applyNumberFormat="1" applyFont="1" applyFill="1" applyBorder="1" applyAlignment="1" applyProtection="1">
      <alignment horizontal="center"/>
      <protection locked="0"/>
    </xf>
    <xf numFmtId="0" fontId="11" fillId="5" borderId="22" xfId="0" applyFont="1" applyFill="1" applyBorder="1" applyAlignment="1" applyProtection="1">
      <alignment horizontal="center"/>
    </xf>
    <xf numFmtId="0" fontId="12" fillId="5" borderId="10" xfId="0" applyFont="1" applyFill="1" applyBorder="1" applyAlignment="1" applyProtection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</xf>
    <xf numFmtId="0" fontId="12" fillId="5" borderId="12" xfId="0" applyFont="1" applyFill="1" applyBorder="1" applyAlignment="1" applyProtection="1">
      <alignment horizontal="center" vertical="center"/>
    </xf>
    <xf numFmtId="0" fontId="2" fillId="10" borderId="46" xfId="0" applyFont="1" applyFill="1" applyBorder="1" applyAlignment="1" applyProtection="1">
      <alignment horizontal="center"/>
    </xf>
    <xf numFmtId="0" fontId="13" fillId="10" borderId="35" xfId="0" applyFont="1" applyFill="1" applyBorder="1" applyProtection="1"/>
    <xf numFmtId="0" fontId="13" fillId="10" borderId="5" xfId="0" applyFont="1" applyFill="1" applyBorder="1" applyProtection="1"/>
    <xf numFmtId="0" fontId="13" fillId="10" borderId="5" xfId="0" applyFont="1" applyFill="1" applyBorder="1" applyAlignment="1" applyProtection="1">
      <alignment horizontal="center"/>
    </xf>
    <xf numFmtId="0" fontId="13" fillId="10" borderId="36" xfId="0" applyFont="1" applyFill="1" applyBorder="1" applyAlignment="1" applyProtection="1">
      <alignment horizontal="center"/>
    </xf>
    <xf numFmtId="0" fontId="13" fillId="10" borderId="24" xfId="0" applyFont="1" applyFill="1" applyBorder="1" applyProtection="1"/>
    <xf numFmtId="0" fontId="13" fillId="10" borderId="1" xfId="0" applyFont="1" applyFill="1" applyBorder="1" applyProtection="1"/>
    <xf numFmtId="0" fontId="13" fillId="10" borderId="1" xfId="0" applyFont="1" applyFill="1" applyBorder="1" applyAlignment="1" applyProtection="1">
      <alignment horizontal="center"/>
    </xf>
    <xf numFmtId="0" fontId="13" fillId="10" borderId="44" xfId="0" applyFont="1" applyFill="1" applyBorder="1" applyAlignment="1" applyProtection="1">
      <alignment horizontal="center"/>
    </xf>
    <xf numFmtId="0" fontId="13" fillId="10" borderId="23" xfId="0" applyFont="1" applyFill="1" applyBorder="1" applyProtection="1"/>
    <xf numFmtId="0" fontId="2" fillId="10" borderId="47" xfId="0" applyFont="1" applyFill="1" applyBorder="1" applyAlignment="1" applyProtection="1">
      <alignment horizontal="center"/>
    </xf>
    <xf numFmtId="0" fontId="13" fillId="10" borderId="34" xfId="0" applyFont="1" applyFill="1" applyBorder="1" applyProtection="1"/>
    <xf numFmtId="0" fontId="13" fillId="10" borderId="3" xfId="0" applyFont="1" applyFill="1" applyBorder="1" applyProtection="1"/>
    <xf numFmtId="0" fontId="13" fillId="10" borderId="3" xfId="0" applyFont="1" applyFill="1" applyBorder="1" applyAlignment="1" applyProtection="1">
      <alignment horizontal="center"/>
    </xf>
    <xf numFmtId="0" fontId="13" fillId="10" borderId="45" xfId="0" applyFont="1" applyFill="1" applyBorder="1" applyAlignment="1" applyProtection="1">
      <alignment horizontal="center"/>
    </xf>
    <xf numFmtId="0" fontId="11" fillId="3" borderId="37" xfId="0" applyFont="1" applyFill="1" applyBorder="1" applyAlignment="1" applyProtection="1">
      <alignment horizontal="center"/>
    </xf>
    <xf numFmtId="0" fontId="11" fillId="3" borderId="29" xfId="0" applyFont="1" applyFill="1" applyBorder="1" applyProtection="1"/>
    <xf numFmtId="0" fontId="11" fillId="3" borderId="16" xfId="0" applyFont="1" applyFill="1" applyBorder="1" applyProtection="1"/>
    <xf numFmtId="0" fontId="11" fillId="3" borderId="16" xfId="0" applyFont="1" applyFill="1" applyBorder="1" applyAlignment="1" applyProtection="1">
      <alignment horizontal="center"/>
      <protection locked="0"/>
    </xf>
    <xf numFmtId="0" fontId="11" fillId="3" borderId="21" xfId="0" applyFont="1" applyFill="1" applyBorder="1" applyAlignment="1" applyProtection="1">
      <alignment horizontal="center"/>
      <protection locked="0"/>
    </xf>
    <xf numFmtId="0" fontId="11" fillId="3" borderId="26" xfId="0" applyFont="1" applyFill="1" applyBorder="1" applyAlignment="1" applyProtection="1">
      <alignment horizontal="center"/>
    </xf>
    <xf numFmtId="0" fontId="11" fillId="3" borderId="43" xfId="0" applyFont="1" applyFill="1" applyBorder="1" applyAlignment="1" applyProtection="1">
      <alignment horizontal="center"/>
    </xf>
    <xf numFmtId="0" fontId="11" fillId="11" borderId="10" xfId="0" applyFont="1" applyFill="1" applyBorder="1" applyAlignment="1" applyProtection="1">
      <alignment horizontal="center" vertical="center"/>
    </xf>
    <xf numFmtId="0" fontId="11" fillId="10" borderId="10" xfId="0" applyFont="1" applyFill="1" applyBorder="1" applyAlignment="1" applyProtection="1">
      <alignment horizontal="center" vertical="center"/>
    </xf>
    <xf numFmtId="0" fontId="11" fillId="10" borderId="11" xfId="0" applyFont="1" applyFill="1" applyBorder="1" applyAlignment="1" applyProtection="1">
      <alignment horizontal="center" vertical="center"/>
    </xf>
    <xf numFmtId="0" fontId="11" fillId="11" borderId="39" xfId="0" applyFont="1" applyFill="1" applyBorder="1" applyAlignment="1" applyProtection="1">
      <alignment horizontal="center" vertical="center"/>
    </xf>
    <xf numFmtId="1" fontId="11" fillId="11" borderId="56" xfId="0" applyNumberFormat="1" applyFont="1" applyFill="1" applyBorder="1" applyAlignment="1" applyProtection="1">
      <alignment horizontal="center" vertical="center"/>
    </xf>
    <xf numFmtId="1" fontId="11" fillId="10" borderId="46" xfId="0" applyNumberFormat="1" applyFont="1" applyFill="1" applyBorder="1" applyAlignment="1" applyProtection="1">
      <alignment horizontal="center" vertical="center"/>
    </xf>
    <xf numFmtId="1" fontId="11" fillId="11" borderId="46" xfId="0" applyNumberFormat="1" applyFont="1" applyFill="1" applyBorder="1" applyAlignment="1" applyProtection="1">
      <alignment horizontal="center" vertical="center"/>
    </xf>
    <xf numFmtId="1" fontId="11" fillId="10" borderId="47" xfId="0" applyNumberFormat="1" applyFont="1" applyFill="1" applyBorder="1" applyAlignment="1" applyProtection="1">
      <alignment horizontal="center" vertical="center"/>
    </xf>
    <xf numFmtId="0" fontId="11" fillId="10" borderId="12" xfId="0" applyFont="1" applyFill="1" applyBorder="1" applyAlignment="1" applyProtection="1">
      <alignment horizontal="center" vertical="center"/>
    </xf>
    <xf numFmtId="2" fontId="13" fillId="9" borderId="14" xfId="0" applyNumberFormat="1" applyFont="1" applyFill="1" applyBorder="1" applyAlignment="1" applyProtection="1">
      <alignment horizontal="center"/>
      <protection locked="0"/>
    </xf>
    <xf numFmtId="0" fontId="12" fillId="5" borderId="14" xfId="0" applyFont="1" applyFill="1" applyBorder="1" applyAlignment="1" applyProtection="1">
      <alignment horizontal="center" vertical="center"/>
    </xf>
    <xf numFmtId="1" fontId="11" fillId="11" borderId="63" xfId="0" applyNumberFormat="1" applyFont="1" applyFill="1" applyBorder="1" applyAlignment="1" applyProtection="1">
      <alignment horizontal="center" vertical="center"/>
    </xf>
    <xf numFmtId="0" fontId="11" fillId="11" borderId="27" xfId="0" applyFont="1" applyFill="1" applyBorder="1" applyAlignment="1" applyProtection="1">
      <alignment horizontal="center" vertical="center"/>
    </xf>
    <xf numFmtId="2" fontId="13" fillId="9" borderId="39" xfId="0" applyNumberFormat="1" applyFont="1" applyFill="1" applyBorder="1" applyAlignment="1" applyProtection="1">
      <alignment horizontal="center"/>
      <protection locked="0"/>
    </xf>
    <xf numFmtId="0" fontId="12" fillId="5" borderId="39" xfId="0" applyFont="1" applyFill="1" applyBorder="1" applyAlignment="1" applyProtection="1">
      <alignment horizontal="center" vertical="center"/>
    </xf>
    <xf numFmtId="1" fontId="11" fillId="11" borderId="52" xfId="0" applyNumberFormat="1" applyFont="1" applyFill="1" applyBorder="1" applyAlignment="1" applyProtection="1">
      <alignment horizontal="center" vertical="center"/>
    </xf>
    <xf numFmtId="0" fontId="2" fillId="10" borderId="56" xfId="0" applyFont="1" applyFill="1" applyBorder="1" applyAlignment="1" applyProtection="1">
      <alignment horizontal="center"/>
    </xf>
    <xf numFmtId="2" fontId="13" fillId="4" borderId="10" xfId="0" applyNumberFormat="1" applyFont="1" applyFill="1" applyBorder="1" applyAlignment="1" applyProtection="1">
      <alignment horizontal="center"/>
      <protection locked="0"/>
    </xf>
    <xf numFmtId="1" fontId="11" fillId="10" borderId="56" xfId="0" applyNumberFormat="1" applyFont="1" applyFill="1" applyBorder="1" applyAlignment="1" applyProtection="1">
      <alignment horizontal="center" vertical="center"/>
    </xf>
    <xf numFmtId="2" fontId="0" fillId="9" borderId="26" xfId="0" applyNumberFormat="1" applyFont="1" applyFill="1" applyBorder="1" applyAlignment="1" applyProtection="1">
      <alignment horizontal="center" vertical="center"/>
      <protection locked="0"/>
    </xf>
    <xf numFmtId="2" fontId="0" fillId="9" borderId="22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6" fillId="4" borderId="57" xfId="0" applyFont="1" applyFill="1" applyBorder="1" applyAlignment="1" applyProtection="1">
      <alignment horizontal="center" vertical="center"/>
    </xf>
    <xf numFmtId="14" fontId="10" fillId="4" borderId="21" xfId="0" applyNumberFormat="1" applyFont="1" applyFill="1" applyBorder="1" applyAlignment="1" applyProtection="1">
      <alignment horizontal="right" vertical="center"/>
    </xf>
    <xf numFmtId="0" fontId="6" fillId="4" borderId="57" xfId="0" applyFont="1" applyFill="1" applyBorder="1" applyAlignment="1" applyProtection="1">
      <alignment horizontal="left" vertical="center"/>
    </xf>
    <xf numFmtId="0" fontId="6" fillId="4" borderId="43" xfId="0" applyFont="1" applyFill="1" applyBorder="1" applyAlignment="1" applyProtection="1">
      <alignment horizontal="center" vertical="center"/>
    </xf>
    <xf numFmtId="0" fontId="6" fillId="4" borderId="58" xfId="0" applyFont="1" applyFill="1" applyBorder="1" applyAlignment="1" applyProtection="1">
      <alignment horizontal="center" vertical="center"/>
    </xf>
    <xf numFmtId="0" fontId="6" fillId="4" borderId="59" xfId="0" applyFont="1" applyFill="1" applyBorder="1" applyAlignment="1" applyProtection="1">
      <alignment horizontal="center" vertical="center"/>
    </xf>
    <xf numFmtId="14" fontId="10" fillId="4" borderId="60" xfId="0" applyNumberFormat="1" applyFont="1" applyFill="1" applyBorder="1" applyAlignment="1" applyProtection="1">
      <alignment horizontal="right" vertical="center"/>
    </xf>
    <xf numFmtId="0" fontId="6" fillId="4" borderId="59" xfId="0" applyFont="1" applyFill="1" applyBorder="1" applyAlignment="1" applyProtection="1">
      <alignment horizontal="left" vertical="center"/>
    </xf>
    <xf numFmtId="0" fontId="6" fillId="4" borderId="60" xfId="0" applyFont="1" applyFill="1" applyBorder="1" applyAlignment="1" applyProtection="1">
      <alignment horizontal="center" vertical="center"/>
    </xf>
    <xf numFmtId="0" fontId="0" fillId="5" borderId="19" xfId="0" applyFill="1" applyBorder="1"/>
    <xf numFmtId="0" fontId="7" fillId="5" borderId="37" xfId="0" applyFont="1" applyFill="1" applyBorder="1" applyAlignment="1">
      <alignment horizontal="center"/>
    </xf>
    <xf numFmtId="0" fontId="7" fillId="5" borderId="51" xfId="0" applyFont="1" applyFill="1" applyBorder="1" applyAlignment="1">
      <alignment horizontal="center"/>
    </xf>
    <xf numFmtId="0" fontId="7" fillId="5" borderId="38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0" fillId="9" borderId="33" xfId="0" applyFill="1" applyBorder="1" applyProtection="1">
      <protection locked="0"/>
    </xf>
    <xf numFmtId="0" fontId="0" fillId="9" borderId="31" xfId="0" applyFill="1" applyBorder="1" applyProtection="1">
      <protection locked="0"/>
    </xf>
    <xf numFmtId="0" fontId="0" fillId="9" borderId="61" xfId="0" applyFill="1" applyBorder="1" applyProtection="1">
      <protection locked="0"/>
    </xf>
    <xf numFmtId="0" fontId="0" fillId="9" borderId="15" xfId="0" applyFill="1" applyBorder="1" applyProtection="1">
      <protection locked="0"/>
    </xf>
    <xf numFmtId="0" fontId="1" fillId="10" borderId="23" xfId="0" applyFont="1" applyFill="1" applyBorder="1" applyAlignment="1" applyProtection="1">
      <alignment horizontal="center"/>
      <protection locked="0"/>
    </xf>
    <xf numFmtId="0" fontId="1" fillId="10" borderId="24" xfId="0" applyFont="1" applyFill="1" applyBorder="1" applyAlignment="1">
      <alignment horizontal="center"/>
    </xf>
    <xf numFmtId="0" fontId="1" fillId="4" borderId="36" xfId="0" applyFont="1" applyFill="1" applyBorder="1" applyAlignment="1" applyProtection="1">
      <alignment horizontal="center"/>
      <protection locked="0"/>
    </xf>
    <xf numFmtId="0" fontId="1" fillId="4" borderId="44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10" borderId="23" xfId="0" applyFill="1" applyBorder="1" applyAlignment="1" applyProtection="1">
      <alignment horizontal="left"/>
      <protection locked="0"/>
    </xf>
    <xf numFmtId="0" fontId="0" fillId="10" borderId="24" xfId="0" applyFill="1" applyBorder="1" applyAlignment="1" applyProtection="1">
      <alignment horizontal="left"/>
      <protection locked="0"/>
    </xf>
    <xf numFmtId="0" fontId="0" fillId="10" borderId="25" xfId="0" applyFill="1" applyBorder="1" applyAlignment="1" applyProtection="1">
      <alignment horizontal="left"/>
      <protection locked="0"/>
    </xf>
    <xf numFmtId="0" fontId="0" fillId="4" borderId="35" xfId="0" applyFill="1" applyBorder="1" applyAlignment="1" applyProtection="1">
      <alignment horizontal="left"/>
      <protection locked="0"/>
    </xf>
    <xf numFmtId="0" fontId="0" fillId="4" borderId="24" xfId="0" applyFill="1" applyBorder="1" applyAlignment="1" applyProtection="1">
      <alignment horizontal="left"/>
      <protection locked="0"/>
    </xf>
    <xf numFmtId="0" fontId="0" fillId="4" borderId="34" xfId="0" applyFill="1" applyBorder="1" applyAlignment="1" applyProtection="1">
      <alignment horizontal="left"/>
      <protection locked="0"/>
    </xf>
    <xf numFmtId="0" fontId="2" fillId="11" borderId="56" xfId="0" applyFont="1" applyFill="1" applyBorder="1" applyAlignment="1" applyProtection="1">
      <alignment horizontal="center"/>
    </xf>
    <xf numFmtId="0" fontId="13" fillId="11" borderId="35" xfId="0" applyFont="1" applyFill="1" applyBorder="1" applyProtection="1"/>
    <xf numFmtId="0" fontId="13" fillId="11" borderId="5" xfId="0" applyFont="1" applyFill="1" applyBorder="1" applyProtection="1"/>
    <xf numFmtId="0" fontId="13" fillId="11" borderId="5" xfId="0" applyFont="1" applyFill="1" applyBorder="1" applyAlignment="1" applyProtection="1">
      <alignment horizontal="center"/>
    </xf>
    <xf numFmtId="0" fontId="13" fillId="11" borderId="36" xfId="0" applyFont="1" applyFill="1" applyBorder="1" applyAlignment="1" applyProtection="1">
      <alignment horizontal="center"/>
    </xf>
    <xf numFmtId="0" fontId="2" fillId="11" borderId="46" xfId="0" applyFont="1" applyFill="1" applyBorder="1" applyAlignment="1" applyProtection="1">
      <alignment horizontal="center"/>
    </xf>
    <xf numFmtId="0" fontId="13" fillId="11" borderId="24" xfId="0" applyFont="1" applyFill="1" applyBorder="1" applyProtection="1"/>
    <xf numFmtId="0" fontId="13" fillId="11" borderId="1" xfId="0" applyFont="1" applyFill="1" applyBorder="1" applyProtection="1"/>
    <xf numFmtId="0" fontId="13" fillId="11" borderId="1" xfId="0" applyFont="1" applyFill="1" applyBorder="1" applyAlignment="1" applyProtection="1">
      <alignment horizontal="center"/>
    </xf>
    <xf numFmtId="0" fontId="13" fillId="11" borderId="44" xfId="0" applyFont="1" applyFill="1" applyBorder="1" applyAlignment="1" applyProtection="1">
      <alignment horizontal="center"/>
    </xf>
    <xf numFmtId="0" fontId="13" fillId="11" borderId="23" xfId="0" applyFont="1" applyFill="1" applyBorder="1" applyProtection="1"/>
    <xf numFmtId="0" fontId="2" fillId="11" borderId="63" xfId="0" applyFont="1" applyFill="1" applyBorder="1" applyAlignment="1" applyProtection="1">
      <alignment horizontal="center"/>
    </xf>
    <xf numFmtId="0" fontId="13" fillId="11" borderId="25" xfId="0" applyFont="1" applyFill="1" applyBorder="1" applyProtection="1"/>
    <xf numFmtId="0" fontId="13" fillId="11" borderId="6" xfId="0" applyFont="1" applyFill="1" applyBorder="1" applyProtection="1"/>
    <xf numFmtId="0" fontId="13" fillId="11" borderId="64" xfId="0" applyFont="1" applyFill="1" applyBorder="1" applyProtection="1"/>
    <xf numFmtId="0" fontId="13" fillId="11" borderId="6" xfId="0" applyFont="1" applyFill="1" applyBorder="1" applyAlignment="1" applyProtection="1">
      <alignment horizontal="center"/>
    </xf>
    <xf numFmtId="0" fontId="13" fillId="11" borderId="62" xfId="0" applyFont="1" applyFill="1" applyBorder="1" applyAlignment="1" applyProtection="1">
      <alignment horizontal="center"/>
    </xf>
    <xf numFmtId="0" fontId="2" fillId="11" borderId="52" xfId="0" applyFont="1" applyFill="1" applyBorder="1" applyAlignment="1" applyProtection="1">
      <alignment horizontal="center"/>
    </xf>
    <xf numFmtId="0" fontId="13" fillId="11" borderId="4" xfId="0" applyFont="1" applyFill="1" applyBorder="1" applyProtection="1"/>
    <xf numFmtId="0" fontId="13" fillId="11" borderId="4" xfId="0" applyFont="1" applyFill="1" applyBorder="1" applyAlignment="1" applyProtection="1">
      <alignment horizontal="center"/>
    </xf>
    <xf numFmtId="0" fontId="13" fillId="11" borderId="53" xfId="0" applyFont="1" applyFill="1" applyBorder="1" applyAlignment="1" applyProtection="1">
      <alignment horizontal="center"/>
    </xf>
    <xf numFmtId="0" fontId="11" fillId="12" borderId="26" xfId="0" applyFont="1" applyFill="1" applyBorder="1" applyAlignment="1">
      <alignment horizontal="center"/>
    </xf>
    <xf numFmtId="0" fontId="12" fillId="12" borderId="10" xfId="0" applyFont="1" applyFill="1" applyBorder="1" applyAlignment="1" applyProtection="1">
      <alignment horizontal="center" vertical="center"/>
      <protection locked="0"/>
    </xf>
    <xf numFmtId="0" fontId="12" fillId="12" borderId="11" xfId="0" applyFont="1" applyFill="1" applyBorder="1" applyAlignment="1" applyProtection="1">
      <alignment horizontal="center" vertical="center"/>
      <protection locked="0"/>
    </xf>
    <xf numFmtId="0" fontId="12" fillId="12" borderId="12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/>
    <xf numFmtId="0" fontId="2" fillId="4" borderId="61" xfId="0" applyFont="1" applyFill="1" applyBorder="1" applyAlignment="1" applyProtection="1">
      <alignment horizontal="center" vertical="center"/>
      <protection locked="0"/>
    </xf>
    <xf numFmtId="0" fontId="0" fillId="9" borderId="9" xfId="0" applyFill="1" applyBorder="1" applyProtection="1">
      <protection locked="0"/>
    </xf>
    <xf numFmtId="0" fontId="0" fillId="9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1" fillId="4" borderId="25" xfId="0" applyFont="1" applyFill="1" applyBorder="1"/>
    <xf numFmtId="0" fontId="2" fillId="10" borderId="30" xfId="0" applyFont="1" applyFill="1" applyBorder="1" applyAlignment="1" applyProtection="1">
      <alignment horizontal="center" vertical="center"/>
      <protection locked="0"/>
    </xf>
    <xf numFmtId="0" fontId="0" fillId="11" borderId="7" xfId="0" applyFill="1" applyBorder="1" applyProtection="1">
      <protection locked="0"/>
    </xf>
    <xf numFmtId="0" fontId="0" fillId="11" borderId="5" xfId="0" applyFill="1" applyBorder="1" applyProtection="1">
      <protection locked="0"/>
    </xf>
    <xf numFmtId="0" fontId="0" fillId="10" borderId="5" xfId="0" applyFill="1" applyBorder="1" applyAlignment="1" applyProtection="1">
      <alignment horizontal="center"/>
      <protection locked="0"/>
    </xf>
    <xf numFmtId="0" fontId="1" fillId="10" borderId="35" xfId="0" applyFont="1" applyFill="1" applyBorder="1" applyProtection="1">
      <protection locked="0"/>
    </xf>
    <xf numFmtId="0" fontId="1" fillId="10" borderId="36" xfId="0" applyFont="1" applyFill="1" applyBorder="1" applyProtection="1">
      <protection locked="0"/>
    </xf>
    <xf numFmtId="0" fontId="1" fillId="10" borderId="44" xfId="0" applyFont="1" applyFill="1" applyBorder="1"/>
    <xf numFmtId="0" fontId="2" fillId="10" borderId="32" xfId="0" applyFont="1" applyFill="1" applyBorder="1" applyAlignment="1" applyProtection="1">
      <alignment horizontal="center" vertical="center"/>
      <protection locked="0"/>
    </xf>
    <xf numFmtId="0" fontId="0" fillId="11" borderId="13" xfId="0" applyFill="1" applyBorder="1" applyProtection="1">
      <protection locked="0"/>
    </xf>
    <xf numFmtId="0" fontId="0" fillId="11" borderId="3" xfId="0" applyFill="1" applyBorder="1" applyProtection="1">
      <protection locked="0"/>
    </xf>
    <xf numFmtId="0" fontId="0" fillId="10" borderId="3" xfId="0" applyFill="1" applyBorder="1" applyAlignment="1" applyProtection="1">
      <alignment horizontal="center"/>
      <protection locked="0"/>
    </xf>
    <xf numFmtId="0" fontId="1" fillId="10" borderId="34" xfId="0" applyFont="1" applyFill="1" applyBorder="1"/>
    <xf numFmtId="0" fontId="1" fillId="10" borderId="45" xfId="0" applyFont="1" applyFill="1" applyBorder="1"/>
    <xf numFmtId="14" fontId="0" fillId="0" borderId="0" xfId="0" applyNumberFormat="1"/>
    <xf numFmtId="0" fontId="16" fillId="8" borderId="59" xfId="0" applyFont="1" applyFill="1" applyBorder="1" applyAlignment="1">
      <alignment horizontal="right"/>
    </xf>
    <xf numFmtId="0" fontId="16" fillId="8" borderId="60" xfId="0" applyFont="1" applyFill="1" applyBorder="1" applyAlignment="1">
      <alignment horizontal="right"/>
    </xf>
    <xf numFmtId="0" fontId="11" fillId="5" borderId="19" xfId="0" applyFont="1" applyFill="1" applyBorder="1" applyAlignment="1">
      <alignment horizontal="center" wrapText="1"/>
    </xf>
    <xf numFmtId="0" fontId="11" fillId="5" borderId="57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11" fillId="5" borderId="57" xfId="0" applyFont="1" applyFill="1" applyBorder="1" applyAlignment="1" applyProtection="1">
      <alignment horizontal="center" wrapText="1"/>
    </xf>
    <xf numFmtId="0" fontId="17" fillId="5" borderId="20" xfId="0" applyFont="1" applyFill="1" applyBorder="1" applyAlignment="1" applyProtection="1">
      <alignment horizontal="center" wrapText="1"/>
    </xf>
    <xf numFmtId="0" fontId="17" fillId="5" borderId="57" xfId="0" applyFont="1" applyFill="1" applyBorder="1" applyAlignment="1" applyProtection="1">
      <alignment horizontal="center" wrapText="1"/>
    </xf>
    <xf numFmtId="0" fontId="17" fillId="5" borderId="2" xfId="0" applyFont="1" applyFill="1" applyBorder="1" applyAlignment="1" applyProtection="1">
      <alignment horizontal="center" wrapText="1"/>
    </xf>
    <xf numFmtId="0" fontId="13" fillId="9" borderId="56" xfId="0" applyNumberFormat="1" applyFont="1" applyFill="1" applyBorder="1" applyAlignment="1" applyProtection="1">
      <alignment horizontal="center"/>
      <protection locked="0"/>
    </xf>
    <xf numFmtId="0" fontId="13" fillId="4" borderId="46" xfId="0" applyNumberFormat="1" applyFont="1" applyFill="1" applyBorder="1" applyAlignment="1" applyProtection="1">
      <alignment horizontal="center"/>
      <protection locked="0"/>
    </xf>
    <xf numFmtId="0" fontId="13" fillId="9" borderId="46" xfId="0" applyNumberFormat="1" applyFont="1" applyFill="1" applyBorder="1" applyAlignment="1" applyProtection="1">
      <alignment horizontal="center"/>
      <protection locked="0"/>
    </xf>
    <xf numFmtId="0" fontId="13" fillId="4" borderId="47" xfId="0" applyNumberFormat="1" applyFont="1" applyFill="1" applyBorder="1" applyAlignment="1" applyProtection="1">
      <alignment horizontal="center"/>
      <protection locked="0"/>
    </xf>
    <xf numFmtId="0" fontId="13" fillId="4" borderId="40" xfId="0" applyNumberFormat="1" applyFont="1" applyFill="1" applyBorder="1" applyAlignment="1" applyProtection="1">
      <alignment horizontal="center"/>
      <protection locked="0"/>
    </xf>
    <xf numFmtId="0" fontId="13" fillId="9" borderId="40" xfId="0" applyNumberFormat="1" applyFont="1" applyFill="1" applyBorder="1" applyAlignment="1" applyProtection="1">
      <alignment horizontal="center"/>
      <protection locked="0"/>
    </xf>
    <xf numFmtId="0" fontId="13" fillId="4" borderId="41" xfId="0" applyNumberFormat="1" applyFont="1" applyFill="1" applyBorder="1" applyAlignment="1" applyProtection="1">
      <alignment horizontal="center"/>
      <protection locked="0"/>
    </xf>
    <xf numFmtId="0" fontId="13" fillId="9" borderId="42" xfId="0" applyNumberFormat="1" applyFont="1" applyFill="1" applyBorder="1" applyAlignment="1" applyProtection="1">
      <alignment horizontal="center"/>
      <protection locked="0"/>
    </xf>
    <xf numFmtId="20" fontId="13" fillId="4" borderId="46" xfId="0" applyNumberFormat="1" applyFont="1" applyFill="1" applyBorder="1" applyAlignment="1" applyProtection="1">
      <alignment horizontal="center"/>
      <protection locked="0"/>
    </xf>
    <xf numFmtId="47" fontId="13" fillId="9" borderId="46" xfId="0" applyNumberFormat="1" applyFont="1" applyFill="1" applyBorder="1" applyAlignment="1" applyProtection="1">
      <alignment horizontal="center"/>
      <protection locked="0"/>
    </xf>
    <xf numFmtId="0" fontId="13" fillId="9" borderId="10" xfId="0" applyNumberFormat="1" applyFont="1" applyFill="1" applyBorder="1" applyAlignment="1" applyProtection="1">
      <alignment horizontal="center"/>
      <protection locked="0"/>
    </xf>
    <xf numFmtId="0" fontId="13" fillId="4" borderId="11" xfId="0" applyNumberFormat="1" applyFont="1" applyFill="1" applyBorder="1" applyAlignment="1" applyProtection="1">
      <alignment horizontal="center"/>
      <protection locked="0"/>
    </xf>
    <xf numFmtId="0" fontId="13" fillId="9" borderId="11" xfId="0" applyNumberFormat="1" applyFont="1" applyFill="1" applyBorder="1" applyAlignment="1" applyProtection="1">
      <alignment horizontal="center"/>
      <protection locked="0"/>
    </xf>
    <xf numFmtId="0" fontId="13" fillId="9" borderId="14" xfId="0" applyNumberFormat="1" applyFont="1" applyFill="1" applyBorder="1" applyAlignment="1" applyProtection="1">
      <alignment horizontal="center"/>
      <protection locked="0"/>
    </xf>
    <xf numFmtId="0" fontId="13" fillId="4" borderId="10" xfId="0" applyNumberFormat="1" applyFont="1" applyFill="1" applyBorder="1" applyAlignment="1" applyProtection="1">
      <alignment horizontal="center"/>
      <protection locked="0"/>
    </xf>
    <xf numFmtId="0" fontId="13" fillId="4" borderId="12" xfId="0" applyNumberFormat="1" applyFont="1" applyFill="1" applyBorder="1" applyAlignment="1" applyProtection="1">
      <alignment horizontal="center"/>
      <protection locked="0"/>
    </xf>
    <xf numFmtId="0" fontId="13" fillId="9" borderId="39" xfId="0" applyNumberFormat="1" applyFont="1" applyFill="1" applyBorder="1" applyAlignment="1" applyProtection="1">
      <alignment horizontal="center"/>
      <protection locked="0"/>
    </xf>
    <xf numFmtId="0" fontId="2" fillId="10" borderId="33" xfId="0" applyNumberFormat="1" applyFont="1" applyFill="1" applyBorder="1" applyAlignment="1" applyProtection="1">
      <alignment horizontal="center" vertical="center"/>
      <protection locked="0"/>
    </xf>
    <xf numFmtId="0" fontId="2" fillId="10" borderId="31" xfId="0" applyNumberFormat="1" applyFont="1" applyFill="1" applyBorder="1" applyAlignment="1" applyProtection="1">
      <alignment horizontal="center" vertical="center"/>
      <protection locked="0"/>
    </xf>
    <xf numFmtId="0" fontId="2" fillId="10" borderId="61" xfId="0" applyNumberFormat="1" applyFont="1" applyFill="1" applyBorder="1" applyAlignment="1" applyProtection="1">
      <alignment horizontal="center" vertical="center"/>
      <protection locked="0"/>
    </xf>
    <xf numFmtId="0" fontId="2" fillId="4" borderId="30" xfId="0" applyNumberFormat="1" applyFont="1" applyFill="1" applyBorder="1" applyAlignment="1" applyProtection="1">
      <alignment horizontal="center" vertical="center"/>
      <protection locked="0"/>
    </xf>
    <xf numFmtId="0" fontId="2" fillId="4" borderId="31" xfId="0" applyNumberFormat="1" applyFont="1" applyFill="1" applyBorder="1" applyAlignment="1" applyProtection="1">
      <alignment horizontal="center" vertical="center"/>
      <protection locked="0"/>
    </xf>
    <xf numFmtId="0" fontId="2" fillId="4" borderId="32" xfId="0" applyNumberFormat="1" applyFont="1" applyFill="1" applyBorder="1" applyAlignment="1" applyProtection="1">
      <alignment horizontal="center" vertical="center"/>
      <protection locked="0"/>
    </xf>
    <xf numFmtId="0" fontId="2" fillId="4" borderId="61" xfId="0" applyNumberFormat="1" applyFont="1" applyFill="1" applyBorder="1" applyAlignment="1" applyProtection="1">
      <alignment horizontal="center" vertical="center"/>
      <protection locked="0"/>
    </xf>
    <xf numFmtId="0" fontId="2" fillId="10" borderId="30" xfId="0" applyNumberFormat="1" applyFont="1" applyFill="1" applyBorder="1" applyAlignment="1" applyProtection="1">
      <alignment horizontal="center" vertical="center"/>
      <protection locked="0"/>
    </xf>
    <xf numFmtId="0" fontId="2" fillId="10" borderId="32" xfId="0" applyNumberFormat="1" applyFont="1" applyFill="1" applyBorder="1" applyAlignment="1" applyProtection="1">
      <alignment horizontal="center" vertical="center"/>
      <protection locked="0"/>
    </xf>
    <xf numFmtId="46" fontId="13" fillId="9" borderId="56" xfId="0" applyNumberFormat="1" applyFont="1" applyFill="1" applyBorder="1" applyAlignment="1" applyProtection="1">
      <alignment horizontal="center"/>
      <protection locked="0"/>
    </xf>
    <xf numFmtId="46" fontId="13" fillId="4" borderId="46" xfId="0" applyNumberFormat="1" applyFont="1" applyFill="1" applyBorder="1" applyAlignment="1" applyProtection="1">
      <alignment horizontal="center"/>
      <protection locked="0"/>
    </xf>
    <xf numFmtId="46" fontId="13" fillId="9" borderId="46" xfId="0" applyNumberFormat="1" applyFont="1" applyFill="1" applyBorder="1" applyAlignment="1" applyProtection="1">
      <alignment horizontal="center"/>
      <protection locked="0"/>
    </xf>
    <xf numFmtId="47" fontId="13" fillId="4" borderId="46" xfId="0" applyNumberFormat="1" applyFont="1" applyFill="1" applyBorder="1" applyAlignment="1" applyProtection="1">
      <alignment horizontal="center"/>
      <protection locked="0"/>
    </xf>
    <xf numFmtId="0" fontId="12" fillId="5" borderId="11" xfId="0" applyNumberFormat="1" applyFont="1" applyFill="1" applyBorder="1" applyAlignment="1" applyProtection="1">
      <alignment horizontal="center" vertical="center"/>
      <protection locked="0"/>
    </xf>
    <xf numFmtId="47" fontId="13" fillId="9" borderId="56" xfId="0" applyNumberFormat="1" applyFont="1" applyFill="1" applyBorder="1" applyAlignment="1" applyProtection="1">
      <alignment horizontal="center"/>
      <protection locked="0"/>
    </xf>
    <xf numFmtId="0" fontId="9" fillId="10" borderId="19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horizontal="center" vertical="center"/>
    </xf>
    <xf numFmtId="0" fontId="9" fillId="10" borderId="2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6" fillId="9" borderId="19" xfId="0" applyFont="1" applyFill="1" applyBorder="1" applyAlignment="1" applyProtection="1">
      <alignment horizontal="center" vertical="center"/>
      <protection locked="0"/>
    </xf>
    <xf numFmtId="0" fontId="6" fillId="9" borderId="20" xfId="0" applyFont="1" applyFill="1" applyBorder="1" applyAlignment="1" applyProtection="1">
      <alignment horizontal="center" vertical="center"/>
      <protection locked="0"/>
    </xf>
    <xf numFmtId="0" fontId="6" fillId="9" borderId="21" xfId="0" applyFont="1" applyFill="1" applyBorder="1" applyAlignment="1" applyProtection="1">
      <alignment horizontal="center" vertical="center"/>
      <protection locked="0"/>
    </xf>
    <xf numFmtId="0" fontId="6" fillId="8" borderId="19" xfId="0" applyFont="1" applyFill="1" applyBorder="1" applyAlignment="1" applyProtection="1">
      <alignment horizontal="center" vertical="center"/>
    </xf>
    <xf numFmtId="0" fontId="6" fillId="8" borderId="20" xfId="0" applyFont="1" applyFill="1" applyBorder="1" applyAlignment="1" applyProtection="1">
      <alignment horizontal="center" vertical="center"/>
    </xf>
    <xf numFmtId="0" fontId="6" fillId="8" borderId="21" xfId="0" applyFont="1" applyFill="1" applyBorder="1" applyAlignment="1" applyProtection="1">
      <alignment horizontal="center" vertical="center"/>
    </xf>
    <xf numFmtId="0" fontId="0" fillId="8" borderId="19" xfId="0" applyFill="1" applyBorder="1" applyAlignment="1" applyProtection="1">
      <alignment horizontal="center"/>
    </xf>
    <xf numFmtId="0" fontId="0" fillId="8" borderId="20" xfId="0" applyFill="1" applyBorder="1" applyAlignment="1" applyProtection="1">
      <alignment horizontal="center"/>
    </xf>
    <xf numFmtId="0" fontId="0" fillId="8" borderId="21" xfId="0" applyFill="1" applyBorder="1" applyAlignment="1" applyProtection="1">
      <alignment horizontal="center"/>
    </xf>
    <xf numFmtId="0" fontId="0" fillId="8" borderId="2" xfId="0" applyFill="1" applyBorder="1" applyAlignment="1">
      <alignment horizontal="center"/>
    </xf>
    <xf numFmtId="0" fontId="0" fillId="8" borderId="43" xfId="0" applyFill="1" applyBorder="1" applyAlignment="1">
      <alignment horizontal="center"/>
    </xf>
    <xf numFmtId="0" fontId="0" fillId="8" borderId="58" xfId="0" applyFill="1" applyBorder="1" applyAlignment="1">
      <alignment horizontal="center"/>
    </xf>
    <xf numFmtId="0" fontId="0" fillId="8" borderId="60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7" fillId="4" borderId="37" xfId="0" applyFont="1" applyFill="1" applyBorder="1" applyAlignment="1">
      <alignment horizontal="center" vertical="center"/>
    </xf>
    <xf numFmtId="0" fontId="7" fillId="4" borderId="51" xfId="0" applyFont="1" applyFill="1" applyBorder="1" applyAlignment="1">
      <alignment horizontal="center" vertical="center"/>
    </xf>
    <xf numFmtId="0" fontId="6" fillId="9" borderId="54" xfId="0" applyFont="1" applyFill="1" applyBorder="1" applyAlignment="1" applyProtection="1">
      <alignment horizontal="center" vertical="center"/>
      <protection locked="0"/>
    </xf>
    <xf numFmtId="0" fontId="6" fillId="9" borderId="55" xfId="0" applyFont="1" applyFill="1" applyBorder="1" applyAlignment="1" applyProtection="1">
      <alignment horizontal="center" vertical="center"/>
      <protection locked="0"/>
    </xf>
    <xf numFmtId="14" fontId="6" fillId="9" borderId="54" xfId="0" applyNumberFormat="1" applyFont="1" applyFill="1" applyBorder="1" applyAlignment="1" applyProtection="1">
      <alignment horizontal="center" vertical="center"/>
      <protection locked="0"/>
    </xf>
    <xf numFmtId="14" fontId="6" fillId="9" borderId="55" xfId="0" applyNumberFormat="1" applyFont="1" applyFill="1" applyBorder="1" applyAlignment="1" applyProtection="1">
      <alignment horizontal="center" vertical="center"/>
      <protection locked="0"/>
    </xf>
    <xf numFmtId="0" fontId="5" fillId="6" borderId="26" xfId="0" applyFont="1" applyFill="1" applyBorder="1" applyAlignment="1">
      <alignment horizontal="center" vertical="center" textRotation="90"/>
    </xf>
    <xf numFmtId="0" fontId="5" fillId="6" borderId="27" xfId="0" applyFont="1" applyFill="1" applyBorder="1" applyAlignment="1">
      <alignment horizontal="center" vertical="center" textRotation="90"/>
    </xf>
    <xf numFmtId="0" fontId="5" fillId="6" borderId="28" xfId="0" applyFont="1" applyFill="1" applyBorder="1" applyAlignment="1">
      <alignment horizontal="center" vertical="center" textRotation="90"/>
    </xf>
    <xf numFmtId="0" fontId="5" fillId="6" borderId="43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vertical="center" textRotation="90"/>
    </xf>
    <xf numFmtId="0" fontId="5" fillId="6" borderId="60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8" borderId="27" xfId="0" applyFont="1" applyFill="1" applyBorder="1" applyAlignment="1">
      <alignment horizontal="center" vertical="center" textRotation="90"/>
    </xf>
    <xf numFmtId="0" fontId="5" fillId="8" borderId="28" xfId="0" applyFont="1" applyFill="1" applyBorder="1" applyAlignment="1">
      <alignment horizontal="center" vertic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4B4B"/>
      <color rgb="FFFF2F2F"/>
      <color rgb="FFCC0000"/>
      <color rgb="FFB80000"/>
      <color rgb="FFFF9F9F"/>
      <color rgb="FFFF6161"/>
      <color rgb="FFFF7C8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styles" Target="styles.xml" /><Relationship Id="rId2" Type="http://schemas.openxmlformats.org/officeDocument/2006/relationships/worksheet" Target="worksheets/sheet2.xml" /><Relationship Id="rId16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calcChain" Target="calcChain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714376</xdr:colOff>
      <xdr:row>0</xdr:row>
      <xdr:rowOff>76200</xdr:rowOff>
    </xdr:from>
    <xdr:to>
      <xdr:col>7</xdr:col>
      <xdr:colOff>257176</xdr:colOff>
      <xdr:row>0</xdr:row>
      <xdr:rowOff>571500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6" y="76200"/>
          <a:ext cx="173355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405"/>
  <sheetViews>
    <sheetView workbookViewId="0">
      <selection activeCell="G13" sqref="G13"/>
    </sheetView>
  </sheetViews>
  <sheetFormatPr defaultColWidth="10.89453125" defaultRowHeight="15" x14ac:dyDescent="0.2"/>
  <cols>
    <col min="1" max="1" width="5.37890625" customWidth="1"/>
    <col min="2" max="2" width="26.5" customWidth="1"/>
    <col min="3" max="3" width="6.05078125" customWidth="1"/>
    <col min="4" max="4" width="26.5" customWidth="1"/>
    <col min="5" max="5" width="6.05078125" customWidth="1"/>
    <col min="6" max="6" width="26.5" customWidth="1"/>
    <col min="7" max="7" width="6.05078125" customWidth="1"/>
    <col min="8" max="29" width="11.43359375" style="36"/>
  </cols>
  <sheetData>
    <row r="1" spans="1:29" ht="51.75" customHeight="1" thickBot="1" x14ac:dyDescent="0.25">
      <c r="A1" s="309" t="s">
        <v>31</v>
      </c>
      <c r="B1" s="310"/>
      <c r="C1" s="310"/>
      <c r="D1" s="310"/>
      <c r="E1" s="310"/>
      <c r="F1" s="310"/>
      <c r="G1" s="311"/>
    </row>
    <row r="2" spans="1:29" ht="29.25" customHeight="1" thickBot="1" x14ac:dyDescent="0.25">
      <c r="A2" s="312" t="s">
        <v>27</v>
      </c>
      <c r="B2" s="313"/>
      <c r="C2" s="314"/>
      <c r="D2" s="330" t="s">
        <v>6</v>
      </c>
      <c r="E2" s="331"/>
      <c r="F2" s="330" t="s">
        <v>8</v>
      </c>
      <c r="G2" s="331"/>
    </row>
    <row r="3" spans="1:29" ht="61.5" customHeight="1" thickBot="1" x14ac:dyDescent="0.25">
      <c r="A3" s="315" t="s">
        <v>104</v>
      </c>
      <c r="B3" s="316"/>
      <c r="C3" s="317"/>
      <c r="D3" s="334" t="s">
        <v>105</v>
      </c>
      <c r="E3" s="335"/>
      <c r="F3" s="332" t="s">
        <v>106</v>
      </c>
      <c r="G3" s="333"/>
    </row>
    <row r="4" spans="1:29" s="35" customFormat="1" ht="6" customHeight="1" thickBot="1" x14ac:dyDescent="0.25">
      <c r="A4" s="318"/>
      <c r="B4" s="319"/>
      <c r="C4" s="319"/>
      <c r="D4" s="319"/>
      <c r="E4" s="319"/>
      <c r="F4" s="319"/>
      <c r="G4" s="320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</row>
    <row r="5" spans="1:29" s="35" customFormat="1" ht="24" customHeight="1" thickBot="1" x14ac:dyDescent="0.25">
      <c r="A5" s="189"/>
      <c r="B5" s="190" t="s">
        <v>52</v>
      </c>
      <c r="C5" s="191"/>
      <c r="D5" s="192" t="s">
        <v>53</v>
      </c>
      <c r="E5" s="187"/>
      <c r="F5" s="193" t="s">
        <v>54</v>
      </c>
      <c r="G5" s="194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</row>
    <row r="6" spans="1:29" s="35" customFormat="1" ht="24" customHeight="1" thickBot="1" x14ac:dyDescent="0.25">
      <c r="A6" s="195"/>
      <c r="B6" s="196"/>
      <c r="C6" s="196"/>
      <c r="D6" s="197" t="s">
        <v>55</v>
      </c>
      <c r="E6" s="188">
        <v>30</v>
      </c>
      <c r="F6" s="198" t="s">
        <v>54</v>
      </c>
      <c r="G6" s="199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</row>
    <row r="7" spans="1:29" ht="6.75" customHeight="1" thickBot="1" x14ac:dyDescent="0.25">
      <c r="A7" s="321"/>
      <c r="B7" s="322"/>
      <c r="C7" s="322"/>
      <c r="D7" s="322"/>
      <c r="E7" s="322"/>
      <c r="F7" s="322"/>
      <c r="G7" s="323"/>
    </row>
    <row r="8" spans="1:29" ht="19.5" thickBot="1" x14ac:dyDescent="0.3">
      <c r="A8" s="200"/>
      <c r="B8" s="201" t="s">
        <v>34</v>
      </c>
      <c r="C8" s="202" t="s">
        <v>36</v>
      </c>
      <c r="D8" s="201" t="s">
        <v>35</v>
      </c>
      <c r="E8" s="202" t="s">
        <v>36</v>
      </c>
      <c r="F8" s="203" t="s">
        <v>37</v>
      </c>
      <c r="G8" s="202" t="s">
        <v>36</v>
      </c>
    </row>
    <row r="9" spans="1:29" x14ac:dyDescent="0.2">
      <c r="A9" s="204">
        <v>1</v>
      </c>
      <c r="B9" s="207" t="s">
        <v>103</v>
      </c>
      <c r="C9" s="27">
        <v>0</v>
      </c>
      <c r="D9" s="207" t="s">
        <v>107</v>
      </c>
      <c r="E9" s="27">
        <v>0</v>
      </c>
      <c r="F9" s="210" t="s">
        <v>108</v>
      </c>
      <c r="G9" s="27">
        <v>1</v>
      </c>
    </row>
    <row r="10" spans="1:29" x14ac:dyDescent="0.2">
      <c r="A10" s="205">
        <v>2</v>
      </c>
      <c r="B10" s="208" t="s">
        <v>96</v>
      </c>
      <c r="C10" s="28">
        <v>0</v>
      </c>
      <c r="D10" s="208" t="s">
        <v>95</v>
      </c>
      <c r="E10" s="28">
        <v>1</v>
      </c>
      <c r="F10" s="77" t="s">
        <v>109</v>
      </c>
      <c r="G10" s="28">
        <v>0</v>
      </c>
    </row>
    <row r="11" spans="1:29" x14ac:dyDescent="0.2">
      <c r="A11" s="205">
        <v>3</v>
      </c>
      <c r="B11" s="208" t="s">
        <v>102</v>
      </c>
      <c r="C11" s="28">
        <v>0</v>
      </c>
      <c r="D11" s="208" t="s">
        <v>102</v>
      </c>
      <c r="E11" s="28">
        <v>0</v>
      </c>
      <c r="F11" s="77" t="s">
        <v>110</v>
      </c>
      <c r="G11" s="28">
        <v>0</v>
      </c>
    </row>
    <row r="12" spans="1:29" ht="15.75" thickBot="1" x14ac:dyDescent="0.25">
      <c r="A12" s="205">
        <v>4</v>
      </c>
      <c r="B12" s="209" t="s">
        <v>97</v>
      </c>
      <c r="C12" s="44">
        <v>0</v>
      </c>
      <c r="D12" s="208" t="s">
        <v>97</v>
      </c>
      <c r="E12" s="28">
        <v>0</v>
      </c>
      <c r="F12" s="77" t="s">
        <v>97</v>
      </c>
      <c r="G12" s="28">
        <v>1</v>
      </c>
    </row>
    <row r="13" spans="1:29" ht="15.75" thickBot="1" x14ac:dyDescent="0.25">
      <c r="A13" s="205">
        <v>5</v>
      </c>
      <c r="B13" s="324"/>
      <c r="C13" s="325"/>
      <c r="D13" s="209" t="s">
        <v>108</v>
      </c>
      <c r="E13" s="44">
        <v>1</v>
      </c>
      <c r="F13" s="77"/>
      <c r="G13" s="28"/>
    </row>
    <row r="14" spans="1:29" ht="15.75" thickBot="1" x14ac:dyDescent="0.25">
      <c r="A14" s="206">
        <v>6</v>
      </c>
      <c r="B14" s="326"/>
      <c r="C14" s="327"/>
      <c r="D14" s="328"/>
      <c r="E14" s="329"/>
      <c r="F14" s="79"/>
      <c r="G14" s="29"/>
    </row>
    <row r="15" spans="1:29" x14ac:dyDescent="0.2">
      <c r="A15" s="37" t="s">
        <v>42</v>
      </c>
      <c r="B15" s="38"/>
      <c r="C15" s="38"/>
      <c r="D15" s="38"/>
      <c r="E15" s="38"/>
      <c r="F15" s="38"/>
      <c r="G15" s="39"/>
    </row>
    <row r="16" spans="1:29" x14ac:dyDescent="0.2">
      <c r="A16" s="40"/>
      <c r="B16" s="41" t="s">
        <v>40</v>
      </c>
      <c r="C16" s="38"/>
      <c r="D16" s="38"/>
      <c r="E16" s="38"/>
      <c r="F16" s="38"/>
      <c r="G16" s="39"/>
    </row>
    <row r="17" spans="1:7" x14ac:dyDescent="0.2">
      <c r="A17" s="40"/>
      <c r="B17" s="41" t="s">
        <v>41</v>
      </c>
      <c r="C17" s="38"/>
      <c r="D17" s="38"/>
      <c r="E17" s="38"/>
      <c r="F17" s="38"/>
      <c r="G17" s="39"/>
    </row>
    <row r="18" spans="1:7" ht="15.75" thickBot="1" x14ac:dyDescent="0.25">
      <c r="A18" s="42"/>
      <c r="B18" s="43"/>
      <c r="C18" s="43"/>
      <c r="D18" s="43"/>
      <c r="E18" s="43"/>
      <c r="F18" s="268"/>
      <c r="G18" s="269" t="s">
        <v>72</v>
      </c>
    </row>
    <row r="19" spans="1:7" x14ac:dyDescent="0.2">
      <c r="A19" s="36"/>
      <c r="B19" s="36"/>
      <c r="C19" s="36"/>
      <c r="D19" s="36"/>
      <c r="E19" s="36"/>
      <c r="F19" s="36"/>
      <c r="G19" s="36"/>
    </row>
    <row r="20" spans="1:7" x14ac:dyDescent="0.2">
      <c r="A20" s="36"/>
      <c r="B20" s="36"/>
      <c r="C20" s="36"/>
      <c r="D20" s="36"/>
      <c r="E20" s="36"/>
      <c r="F20" s="36"/>
      <c r="G20" s="36"/>
    </row>
    <row r="21" spans="1:7" x14ac:dyDescent="0.2">
      <c r="A21" s="36"/>
      <c r="B21" s="36"/>
      <c r="C21" s="36"/>
      <c r="D21" s="36"/>
      <c r="E21" s="36"/>
      <c r="F21" s="36"/>
      <c r="G21" s="36"/>
    </row>
    <row r="22" spans="1:7" x14ac:dyDescent="0.2">
      <c r="A22" s="36"/>
      <c r="B22" s="36"/>
      <c r="C22" s="36"/>
      <c r="D22" s="36"/>
      <c r="E22" s="36"/>
      <c r="F22" s="36"/>
      <c r="G22" s="36"/>
    </row>
    <row r="23" spans="1:7" x14ac:dyDescent="0.2">
      <c r="A23" s="36"/>
      <c r="B23" s="36"/>
      <c r="C23" s="36"/>
      <c r="D23" s="36"/>
      <c r="E23" s="36"/>
      <c r="F23" s="36"/>
      <c r="G23" s="36"/>
    </row>
    <row r="24" spans="1:7" x14ac:dyDescent="0.2">
      <c r="A24" s="36"/>
      <c r="B24" s="36"/>
      <c r="C24" s="36"/>
      <c r="D24" s="36"/>
      <c r="E24" s="36"/>
      <c r="F24" s="36"/>
      <c r="G24" s="36"/>
    </row>
    <row r="25" spans="1:7" x14ac:dyDescent="0.2">
      <c r="A25" s="36"/>
      <c r="B25" s="36"/>
      <c r="C25" s="36"/>
      <c r="D25" s="36"/>
      <c r="E25" s="36"/>
      <c r="F25" s="36"/>
      <c r="G25" s="36"/>
    </row>
    <row r="26" spans="1:7" x14ac:dyDescent="0.2">
      <c r="A26" s="36"/>
      <c r="B26" s="36"/>
      <c r="C26" s="36"/>
      <c r="D26" s="36"/>
      <c r="E26" s="36"/>
      <c r="F26" s="36"/>
      <c r="G26" s="36"/>
    </row>
    <row r="27" spans="1:7" x14ac:dyDescent="0.2">
      <c r="A27" s="36"/>
      <c r="B27" s="36"/>
      <c r="C27" s="36"/>
      <c r="D27" s="36"/>
      <c r="E27" s="36"/>
      <c r="F27" s="36"/>
      <c r="G27" s="36"/>
    </row>
    <row r="28" spans="1:7" x14ac:dyDescent="0.2">
      <c r="A28" s="36"/>
      <c r="B28" s="36"/>
      <c r="C28" s="36"/>
      <c r="D28" s="36"/>
      <c r="E28" s="36"/>
      <c r="F28" s="36"/>
      <c r="G28" s="36"/>
    </row>
    <row r="29" spans="1:7" x14ac:dyDescent="0.2">
      <c r="A29" s="36"/>
      <c r="B29" s="36"/>
      <c r="C29" s="36"/>
      <c r="D29" s="36"/>
      <c r="E29" s="36"/>
      <c r="F29" s="36"/>
      <c r="G29" s="36"/>
    </row>
    <row r="30" spans="1:7" x14ac:dyDescent="0.2">
      <c r="A30" s="36"/>
      <c r="B30" s="36"/>
      <c r="C30" s="36"/>
      <c r="D30" s="36"/>
      <c r="E30" s="36"/>
      <c r="F30" s="36"/>
      <c r="G30" s="36"/>
    </row>
    <row r="31" spans="1:7" x14ac:dyDescent="0.2">
      <c r="A31" s="36"/>
      <c r="B31" s="36"/>
      <c r="C31" s="36"/>
      <c r="D31" s="36"/>
      <c r="E31" s="36"/>
      <c r="F31" s="36"/>
      <c r="G31" s="36"/>
    </row>
    <row r="32" spans="1:7" x14ac:dyDescent="0.2">
      <c r="A32" s="36"/>
      <c r="B32" s="36"/>
      <c r="C32" s="36"/>
      <c r="D32" s="36"/>
      <c r="E32" s="36"/>
      <c r="F32" s="36"/>
      <c r="G32" s="36"/>
    </row>
    <row r="33" spans="1:7" x14ac:dyDescent="0.2">
      <c r="A33" s="36"/>
      <c r="B33" s="36"/>
      <c r="C33" s="36"/>
      <c r="D33" s="36"/>
      <c r="E33" s="36"/>
      <c r="F33" s="36"/>
      <c r="G33" s="36"/>
    </row>
    <row r="34" spans="1:7" x14ac:dyDescent="0.2">
      <c r="A34" s="36"/>
      <c r="B34" s="36"/>
      <c r="C34" s="36"/>
      <c r="D34" s="36"/>
      <c r="E34" s="36"/>
      <c r="F34" s="36"/>
      <c r="G34" s="36"/>
    </row>
    <row r="35" spans="1:7" x14ac:dyDescent="0.2">
      <c r="A35" s="36"/>
      <c r="B35" s="36"/>
      <c r="C35" s="36"/>
      <c r="D35" s="36"/>
      <c r="E35" s="36"/>
      <c r="F35" s="36"/>
      <c r="G35" s="36"/>
    </row>
    <row r="36" spans="1:7" x14ac:dyDescent="0.2">
      <c r="A36" s="36"/>
      <c r="B36" s="36"/>
      <c r="C36" s="36"/>
      <c r="D36" s="36"/>
      <c r="E36" s="36"/>
      <c r="F36" s="36"/>
      <c r="G36" s="36"/>
    </row>
    <row r="37" spans="1:7" x14ac:dyDescent="0.2">
      <c r="A37" s="36"/>
      <c r="B37" s="36"/>
      <c r="C37" s="36"/>
      <c r="D37" s="36"/>
      <c r="E37" s="36"/>
      <c r="F37" s="36"/>
      <c r="G37" s="36"/>
    </row>
    <row r="38" spans="1:7" x14ac:dyDescent="0.2">
      <c r="A38" s="36"/>
      <c r="B38" s="36"/>
      <c r="C38" s="36"/>
      <c r="D38" s="36"/>
      <c r="E38" s="36"/>
      <c r="F38" s="36"/>
      <c r="G38" s="36"/>
    </row>
    <row r="39" spans="1:7" x14ac:dyDescent="0.2">
      <c r="A39" s="36"/>
      <c r="B39" s="36"/>
      <c r="C39" s="36"/>
      <c r="D39" s="36"/>
      <c r="E39" s="36"/>
      <c r="F39" s="36"/>
      <c r="G39" s="36"/>
    </row>
    <row r="40" spans="1:7" x14ac:dyDescent="0.2">
      <c r="A40" s="36"/>
      <c r="B40" s="36"/>
      <c r="C40" s="36"/>
      <c r="D40" s="36"/>
      <c r="E40" s="36"/>
      <c r="F40" s="36"/>
      <c r="G40" s="36"/>
    </row>
    <row r="41" spans="1:7" x14ac:dyDescent="0.2">
      <c r="A41" s="36"/>
      <c r="B41" s="36"/>
      <c r="C41" s="36"/>
      <c r="D41" s="36"/>
      <c r="E41" s="36"/>
      <c r="F41" s="36"/>
      <c r="G41" s="36"/>
    </row>
    <row r="42" spans="1:7" x14ac:dyDescent="0.2">
      <c r="A42" s="36"/>
      <c r="B42" s="36"/>
      <c r="C42" s="36"/>
      <c r="D42" s="36"/>
      <c r="E42" s="36"/>
      <c r="F42" s="36"/>
      <c r="G42" s="36"/>
    </row>
    <row r="43" spans="1:7" x14ac:dyDescent="0.2">
      <c r="A43" s="36"/>
      <c r="B43" s="36"/>
      <c r="C43" s="36"/>
      <c r="D43" s="36"/>
      <c r="E43" s="36"/>
      <c r="F43" s="36"/>
      <c r="G43" s="36"/>
    </row>
    <row r="44" spans="1:7" x14ac:dyDescent="0.2">
      <c r="A44" s="36"/>
      <c r="B44" s="36"/>
      <c r="C44" s="36"/>
      <c r="D44" s="36"/>
      <c r="E44" s="36"/>
      <c r="F44" s="36"/>
      <c r="G44" s="36"/>
    </row>
    <row r="45" spans="1:7" x14ac:dyDescent="0.2">
      <c r="A45" s="36"/>
      <c r="B45" s="36"/>
      <c r="C45" s="36"/>
      <c r="D45" s="36"/>
      <c r="E45" s="36"/>
      <c r="F45" s="36"/>
      <c r="G45" s="36"/>
    </row>
    <row r="46" spans="1:7" x14ac:dyDescent="0.2">
      <c r="A46" s="36"/>
      <c r="B46" s="36"/>
      <c r="C46" s="36"/>
      <c r="D46" s="36"/>
      <c r="E46" s="36"/>
      <c r="F46" s="36"/>
      <c r="G46" s="36"/>
    </row>
    <row r="47" spans="1:7" x14ac:dyDescent="0.2">
      <c r="A47" s="36"/>
      <c r="B47" s="36"/>
      <c r="C47" s="36"/>
      <c r="D47" s="36"/>
      <c r="E47" s="36"/>
      <c r="F47" s="36"/>
      <c r="G47" s="36"/>
    </row>
    <row r="48" spans="1:7" x14ac:dyDescent="0.2">
      <c r="A48" s="36"/>
      <c r="B48" s="36"/>
      <c r="C48" s="36"/>
      <c r="D48" s="36"/>
      <c r="E48" s="36"/>
      <c r="F48" s="36"/>
      <c r="G48" s="36"/>
    </row>
    <row r="49" spans="1:7" x14ac:dyDescent="0.2">
      <c r="A49" s="36"/>
      <c r="B49" s="36"/>
      <c r="C49" s="36"/>
      <c r="D49" s="36"/>
      <c r="E49" s="36"/>
      <c r="F49" s="36"/>
      <c r="G49" s="36"/>
    </row>
    <row r="50" spans="1:7" x14ac:dyDescent="0.2">
      <c r="A50" s="36"/>
      <c r="B50" s="36"/>
      <c r="C50" s="36"/>
      <c r="D50" s="36"/>
      <c r="E50" s="36"/>
      <c r="F50" s="36"/>
      <c r="G50" s="36"/>
    </row>
    <row r="51" spans="1:7" x14ac:dyDescent="0.2">
      <c r="A51" s="36"/>
      <c r="B51" s="36"/>
      <c r="C51" s="36"/>
      <c r="D51" s="36"/>
      <c r="E51" s="36"/>
      <c r="F51" s="36"/>
      <c r="G51" s="36"/>
    </row>
    <row r="52" spans="1:7" x14ac:dyDescent="0.2">
      <c r="A52" s="36"/>
      <c r="B52" s="36"/>
      <c r="C52" s="36"/>
      <c r="D52" s="36"/>
      <c r="E52" s="36"/>
      <c r="F52" s="36"/>
      <c r="G52" s="36"/>
    </row>
    <row r="53" spans="1:7" x14ac:dyDescent="0.2">
      <c r="A53" s="36"/>
      <c r="B53" s="36"/>
      <c r="C53" s="36"/>
      <c r="D53" s="36"/>
      <c r="E53" s="36"/>
      <c r="F53" s="36"/>
      <c r="G53" s="36"/>
    </row>
    <row r="54" spans="1:7" x14ac:dyDescent="0.2">
      <c r="A54" s="36"/>
      <c r="B54" s="36"/>
      <c r="C54" s="36"/>
      <c r="D54" s="36"/>
      <c r="E54" s="36"/>
      <c r="F54" s="36"/>
      <c r="G54" s="36"/>
    </row>
    <row r="55" spans="1:7" x14ac:dyDescent="0.2">
      <c r="A55" s="36"/>
      <c r="B55" s="36"/>
      <c r="C55" s="36"/>
      <c r="D55" s="36"/>
      <c r="E55" s="36"/>
      <c r="F55" s="36"/>
      <c r="G55" s="36"/>
    </row>
    <row r="56" spans="1:7" x14ac:dyDescent="0.2">
      <c r="A56" s="36"/>
      <c r="B56" s="36"/>
      <c r="C56" s="36"/>
      <c r="D56" s="36"/>
      <c r="E56" s="36"/>
      <c r="F56" s="36"/>
      <c r="G56" s="36"/>
    </row>
    <row r="57" spans="1:7" x14ac:dyDescent="0.2">
      <c r="A57" s="36"/>
      <c r="B57" s="36"/>
      <c r="C57" s="36"/>
      <c r="D57" s="36"/>
      <c r="E57" s="36"/>
      <c r="F57" s="36"/>
      <c r="G57" s="36"/>
    </row>
    <row r="58" spans="1:7" x14ac:dyDescent="0.2">
      <c r="A58" s="36"/>
      <c r="B58" s="36"/>
      <c r="C58" s="36"/>
      <c r="D58" s="36"/>
      <c r="E58" s="36"/>
      <c r="F58" s="36"/>
      <c r="G58" s="36"/>
    </row>
    <row r="59" spans="1:7" x14ac:dyDescent="0.2">
      <c r="A59" s="36"/>
      <c r="B59" s="36"/>
      <c r="C59" s="36"/>
      <c r="D59" s="36"/>
      <c r="E59" s="36"/>
      <c r="F59" s="36"/>
      <c r="G59" s="36"/>
    </row>
    <row r="60" spans="1:7" x14ac:dyDescent="0.2">
      <c r="A60" s="36"/>
      <c r="B60" s="36"/>
      <c r="C60" s="36"/>
      <c r="D60" s="36"/>
      <c r="E60" s="36"/>
      <c r="F60" s="36"/>
      <c r="G60" s="36"/>
    </row>
    <row r="61" spans="1:7" x14ac:dyDescent="0.2">
      <c r="A61" s="36"/>
      <c r="B61" s="36"/>
      <c r="C61" s="36"/>
      <c r="D61" s="36"/>
      <c r="E61" s="36"/>
      <c r="F61" s="36"/>
      <c r="G61" s="36"/>
    </row>
    <row r="62" spans="1:7" x14ac:dyDescent="0.2">
      <c r="A62" s="36"/>
      <c r="B62" s="36"/>
      <c r="C62" s="36"/>
      <c r="D62" s="36"/>
      <c r="E62" s="36"/>
      <c r="F62" s="36"/>
      <c r="G62" s="36"/>
    </row>
    <row r="63" spans="1:7" x14ac:dyDescent="0.2">
      <c r="A63" s="36"/>
      <c r="B63" s="36"/>
      <c r="C63" s="36"/>
      <c r="D63" s="36"/>
      <c r="E63" s="36"/>
      <c r="F63" s="36"/>
      <c r="G63" s="36"/>
    </row>
    <row r="64" spans="1:7" x14ac:dyDescent="0.2">
      <c r="A64" s="36"/>
      <c r="B64" s="36"/>
      <c r="C64" s="36"/>
      <c r="D64" s="36"/>
      <c r="E64" s="36"/>
      <c r="F64" s="36"/>
      <c r="G64" s="36"/>
    </row>
    <row r="65" spans="1:7" x14ac:dyDescent="0.2">
      <c r="A65" s="36"/>
      <c r="B65" s="36"/>
      <c r="C65" s="36"/>
      <c r="D65" s="36"/>
      <c r="E65" s="36"/>
      <c r="F65" s="36"/>
      <c r="G65" s="36"/>
    </row>
    <row r="66" spans="1:7" x14ac:dyDescent="0.2">
      <c r="A66" s="36"/>
      <c r="B66" s="36"/>
      <c r="C66" s="36"/>
      <c r="D66" s="36"/>
      <c r="E66" s="36"/>
      <c r="F66" s="36"/>
      <c r="G66" s="36"/>
    </row>
    <row r="67" spans="1:7" x14ac:dyDescent="0.2">
      <c r="A67" s="36"/>
      <c r="B67" s="36"/>
      <c r="C67" s="36"/>
      <c r="D67" s="36"/>
      <c r="E67" s="36"/>
      <c r="F67" s="36"/>
      <c r="G67" s="36"/>
    </row>
    <row r="68" spans="1:7" x14ac:dyDescent="0.2">
      <c r="A68" s="36"/>
      <c r="B68" s="36"/>
      <c r="C68" s="36"/>
      <c r="D68" s="36"/>
      <c r="E68" s="36"/>
      <c r="F68" s="36"/>
      <c r="G68" s="36"/>
    </row>
    <row r="69" spans="1:7" x14ac:dyDescent="0.2">
      <c r="A69" s="36"/>
      <c r="B69" s="36"/>
      <c r="C69" s="36"/>
      <c r="D69" s="36"/>
      <c r="E69" s="36"/>
      <c r="F69" s="36"/>
      <c r="G69" s="36"/>
    </row>
    <row r="70" spans="1:7" x14ac:dyDescent="0.2">
      <c r="A70" s="36"/>
      <c r="B70" s="36"/>
      <c r="C70" s="36"/>
      <c r="D70" s="36"/>
      <c r="E70" s="36"/>
      <c r="F70" s="36"/>
      <c r="G70" s="36"/>
    </row>
    <row r="71" spans="1:7" x14ac:dyDescent="0.2">
      <c r="A71" s="36"/>
      <c r="B71" s="36"/>
      <c r="C71" s="36"/>
      <c r="D71" s="36"/>
      <c r="E71" s="36"/>
      <c r="F71" s="36"/>
      <c r="G71" s="36"/>
    </row>
    <row r="72" spans="1:7" x14ac:dyDescent="0.2">
      <c r="A72" s="36"/>
      <c r="B72" s="36"/>
      <c r="C72" s="36"/>
      <c r="D72" s="36"/>
      <c r="E72" s="36"/>
      <c r="F72" s="36"/>
      <c r="G72" s="36"/>
    </row>
    <row r="73" spans="1:7" x14ac:dyDescent="0.2">
      <c r="A73" s="36"/>
      <c r="B73" s="36"/>
      <c r="C73" s="36"/>
      <c r="D73" s="36"/>
      <c r="E73" s="36"/>
      <c r="F73" s="36"/>
      <c r="G73" s="36"/>
    </row>
    <row r="74" spans="1:7" x14ac:dyDescent="0.2">
      <c r="A74" s="36"/>
      <c r="B74" s="36"/>
      <c r="C74" s="36"/>
      <c r="D74" s="36"/>
      <c r="E74" s="36"/>
      <c r="F74" s="36"/>
      <c r="G74" s="36"/>
    </row>
    <row r="75" spans="1:7" x14ac:dyDescent="0.2">
      <c r="A75" s="36"/>
      <c r="B75" s="36"/>
      <c r="C75" s="36"/>
      <c r="D75" s="36"/>
      <c r="E75" s="36"/>
      <c r="F75" s="36"/>
      <c r="G75" s="36"/>
    </row>
    <row r="76" spans="1:7" x14ac:dyDescent="0.2">
      <c r="A76" s="36"/>
      <c r="B76" s="36"/>
      <c r="C76" s="36"/>
      <c r="D76" s="36"/>
      <c r="E76" s="36"/>
      <c r="F76" s="36"/>
      <c r="G76" s="36"/>
    </row>
    <row r="77" spans="1:7" x14ac:dyDescent="0.2">
      <c r="A77" s="36"/>
      <c r="B77" s="36"/>
      <c r="C77" s="36"/>
      <c r="D77" s="36"/>
      <c r="E77" s="36"/>
      <c r="F77" s="36"/>
      <c r="G77" s="36"/>
    </row>
    <row r="78" spans="1:7" x14ac:dyDescent="0.2">
      <c r="A78" s="36"/>
      <c r="B78" s="36"/>
      <c r="C78" s="36"/>
      <c r="D78" s="36"/>
      <c r="E78" s="36"/>
      <c r="F78" s="36"/>
      <c r="G78" s="36"/>
    </row>
    <row r="79" spans="1:7" x14ac:dyDescent="0.2">
      <c r="A79" s="36"/>
      <c r="B79" s="36"/>
      <c r="C79" s="36"/>
      <c r="D79" s="36"/>
      <c r="E79" s="36"/>
      <c r="F79" s="36"/>
      <c r="G79" s="36"/>
    </row>
    <row r="80" spans="1:7" x14ac:dyDescent="0.2">
      <c r="A80" s="36"/>
      <c r="B80" s="36"/>
      <c r="C80" s="36"/>
      <c r="D80" s="36"/>
      <c r="E80" s="36"/>
      <c r="F80" s="36"/>
      <c r="G80" s="36"/>
    </row>
    <row r="81" spans="1:7" x14ac:dyDescent="0.2">
      <c r="A81" s="36"/>
      <c r="B81" s="36"/>
      <c r="C81" s="36"/>
      <c r="D81" s="36"/>
      <c r="E81" s="36"/>
      <c r="F81" s="36"/>
      <c r="G81" s="36"/>
    </row>
    <row r="82" spans="1:7" x14ac:dyDescent="0.2">
      <c r="A82" s="36"/>
      <c r="B82" s="36"/>
      <c r="C82" s="36"/>
      <c r="D82" s="36"/>
      <c r="E82" s="36"/>
      <c r="F82" s="36"/>
      <c r="G82" s="36"/>
    </row>
    <row r="83" spans="1:7" x14ac:dyDescent="0.2">
      <c r="A83" s="36"/>
      <c r="B83" s="36"/>
      <c r="C83" s="36"/>
      <c r="D83" s="36"/>
      <c r="E83" s="36"/>
      <c r="F83" s="36"/>
      <c r="G83" s="36"/>
    </row>
    <row r="84" spans="1:7" x14ac:dyDescent="0.2">
      <c r="A84" s="36"/>
      <c r="B84" s="36"/>
      <c r="C84" s="36"/>
      <c r="D84" s="36"/>
      <c r="E84" s="36"/>
      <c r="F84" s="36"/>
      <c r="G84" s="36"/>
    </row>
    <row r="85" spans="1:7" x14ac:dyDescent="0.2">
      <c r="A85" s="36"/>
      <c r="B85" s="36"/>
      <c r="C85" s="36"/>
      <c r="D85" s="36"/>
      <c r="E85" s="36"/>
      <c r="F85" s="36"/>
      <c r="G85" s="36"/>
    </row>
    <row r="86" spans="1:7" x14ac:dyDescent="0.2">
      <c r="A86" s="36"/>
      <c r="B86" s="36"/>
      <c r="C86" s="36"/>
      <c r="D86" s="36"/>
      <c r="E86" s="36"/>
      <c r="F86" s="36"/>
      <c r="G86" s="36"/>
    </row>
    <row r="87" spans="1:7" x14ac:dyDescent="0.2">
      <c r="A87" s="36"/>
      <c r="B87" s="36"/>
      <c r="C87" s="36"/>
      <c r="D87" s="36"/>
      <c r="E87" s="36"/>
      <c r="F87" s="36"/>
      <c r="G87" s="36"/>
    </row>
    <row r="88" spans="1:7" x14ac:dyDescent="0.2">
      <c r="A88" s="36"/>
      <c r="B88" s="36"/>
      <c r="C88" s="36"/>
      <c r="D88" s="36"/>
      <c r="E88" s="36"/>
      <c r="F88" s="36"/>
      <c r="G88" s="36"/>
    </row>
    <row r="89" spans="1:7" x14ac:dyDescent="0.2">
      <c r="A89" s="36"/>
      <c r="B89" s="36"/>
      <c r="C89" s="36"/>
      <c r="D89" s="36"/>
      <c r="E89" s="36"/>
      <c r="F89" s="36"/>
      <c r="G89" s="36"/>
    </row>
    <row r="90" spans="1:7" x14ac:dyDescent="0.2">
      <c r="A90" s="36"/>
      <c r="B90" s="36"/>
      <c r="C90" s="36"/>
      <c r="D90" s="36"/>
      <c r="E90" s="36"/>
      <c r="F90" s="36"/>
      <c r="G90" s="36"/>
    </row>
    <row r="91" spans="1:7" x14ac:dyDescent="0.2">
      <c r="A91" s="36"/>
      <c r="B91" s="36"/>
      <c r="C91" s="36"/>
      <c r="D91" s="36"/>
      <c r="E91" s="36"/>
      <c r="F91" s="36"/>
      <c r="G91" s="36"/>
    </row>
    <row r="92" spans="1:7" x14ac:dyDescent="0.2">
      <c r="A92" s="36"/>
      <c r="B92" s="36"/>
      <c r="C92" s="36"/>
      <c r="D92" s="36"/>
      <c r="E92" s="36"/>
      <c r="F92" s="36"/>
      <c r="G92" s="36"/>
    </row>
    <row r="93" spans="1:7" x14ac:dyDescent="0.2">
      <c r="A93" s="36"/>
      <c r="B93" s="36"/>
      <c r="C93" s="36"/>
      <c r="D93" s="36"/>
      <c r="E93" s="36"/>
      <c r="F93" s="36"/>
      <c r="G93" s="36"/>
    </row>
    <row r="94" spans="1:7" x14ac:dyDescent="0.2">
      <c r="A94" s="36"/>
      <c r="B94" s="36"/>
      <c r="C94" s="36"/>
      <c r="D94" s="36"/>
      <c r="E94" s="36"/>
      <c r="F94" s="36"/>
      <c r="G94" s="36"/>
    </row>
    <row r="95" spans="1:7" x14ac:dyDescent="0.2">
      <c r="A95" s="36"/>
      <c r="B95" s="36"/>
      <c r="C95" s="36"/>
      <c r="D95" s="36"/>
      <c r="E95" s="36"/>
      <c r="F95" s="36"/>
      <c r="G95" s="36"/>
    </row>
    <row r="96" spans="1:7" x14ac:dyDescent="0.2">
      <c r="A96" s="36"/>
      <c r="B96" s="36"/>
      <c r="C96" s="36"/>
      <c r="D96" s="36"/>
      <c r="E96" s="36"/>
      <c r="F96" s="36"/>
      <c r="G96" s="36"/>
    </row>
    <row r="97" spans="1:7" x14ac:dyDescent="0.2">
      <c r="A97" s="36"/>
      <c r="B97" s="36"/>
      <c r="C97" s="36"/>
      <c r="D97" s="36"/>
      <c r="E97" s="36"/>
      <c r="F97" s="36"/>
      <c r="G97" s="36"/>
    </row>
    <row r="98" spans="1:7" x14ac:dyDescent="0.2">
      <c r="A98" s="36"/>
      <c r="B98" s="36"/>
      <c r="C98" s="36"/>
      <c r="D98" s="36"/>
      <c r="E98" s="36"/>
      <c r="F98" s="36"/>
      <c r="G98" s="36"/>
    </row>
    <row r="99" spans="1:7" x14ac:dyDescent="0.2">
      <c r="A99" s="36"/>
      <c r="B99" s="36"/>
      <c r="C99" s="36"/>
      <c r="D99" s="36"/>
      <c r="E99" s="36"/>
      <c r="F99" s="36"/>
      <c r="G99" s="36"/>
    </row>
    <row r="100" spans="1:7" x14ac:dyDescent="0.2">
      <c r="A100" s="36"/>
      <c r="B100" s="36"/>
      <c r="C100" s="36"/>
      <c r="D100" s="36"/>
      <c r="E100" s="36"/>
      <c r="F100" s="36"/>
      <c r="G100" s="36"/>
    </row>
    <row r="101" spans="1:7" x14ac:dyDescent="0.2">
      <c r="A101" s="36"/>
      <c r="B101" s="36"/>
      <c r="C101" s="36"/>
      <c r="D101" s="36"/>
      <c r="E101" s="36"/>
      <c r="F101" s="36"/>
      <c r="G101" s="36"/>
    </row>
    <row r="102" spans="1:7" x14ac:dyDescent="0.2">
      <c r="A102" s="36"/>
      <c r="B102" s="36"/>
      <c r="C102" s="36"/>
      <c r="D102" s="36"/>
      <c r="E102" s="36"/>
      <c r="F102" s="36"/>
      <c r="G102" s="36"/>
    </row>
    <row r="103" spans="1:7" x14ac:dyDescent="0.2">
      <c r="A103" s="36"/>
      <c r="B103" s="36"/>
      <c r="C103" s="36"/>
      <c r="D103" s="36"/>
      <c r="E103" s="36"/>
      <c r="F103" s="36"/>
      <c r="G103" s="36"/>
    </row>
    <row r="104" spans="1:7" x14ac:dyDescent="0.2">
      <c r="A104" s="36"/>
      <c r="B104" s="36"/>
      <c r="C104" s="36"/>
      <c r="D104" s="36"/>
      <c r="E104" s="36"/>
      <c r="F104" s="36"/>
      <c r="G104" s="36"/>
    </row>
    <row r="105" spans="1:7" x14ac:dyDescent="0.2">
      <c r="A105" s="36"/>
      <c r="B105" s="36"/>
      <c r="C105" s="36"/>
      <c r="D105" s="36"/>
      <c r="E105" s="36"/>
      <c r="F105" s="36"/>
      <c r="G105" s="36"/>
    </row>
    <row r="106" spans="1:7" x14ac:dyDescent="0.2">
      <c r="A106" s="36"/>
      <c r="B106" s="36"/>
      <c r="C106" s="36"/>
      <c r="D106" s="36"/>
      <c r="E106" s="36"/>
      <c r="F106" s="36"/>
      <c r="G106" s="36"/>
    </row>
    <row r="107" spans="1:7" x14ac:dyDescent="0.2">
      <c r="A107" s="36"/>
      <c r="B107" s="36"/>
      <c r="C107" s="36"/>
      <c r="D107" s="36"/>
      <c r="E107" s="36"/>
      <c r="F107" s="36"/>
      <c r="G107" s="36"/>
    </row>
    <row r="108" spans="1:7" x14ac:dyDescent="0.2">
      <c r="A108" s="36"/>
      <c r="B108" s="36"/>
      <c r="C108" s="36"/>
      <c r="D108" s="36"/>
      <c r="E108" s="36"/>
      <c r="F108" s="36"/>
      <c r="G108" s="36"/>
    </row>
    <row r="109" spans="1:7" x14ac:dyDescent="0.2">
      <c r="A109" s="36"/>
      <c r="B109" s="36"/>
      <c r="C109" s="36"/>
      <c r="D109" s="36"/>
      <c r="E109" s="36"/>
      <c r="F109" s="36"/>
      <c r="G109" s="36"/>
    </row>
    <row r="110" spans="1:7" x14ac:dyDescent="0.2">
      <c r="A110" s="36"/>
      <c r="B110" s="36"/>
      <c r="C110" s="36"/>
      <c r="D110" s="36"/>
      <c r="E110" s="36"/>
      <c r="F110" s="36"/>
      <c r="G110" s="36"/>
    </row>
    <row r="111" spans="1:7" x14ac:dyDescent="0.2">
      <c r="A111" s="36"/>
      <c r="B111" s="36"/>
      <c r="C111" s="36"/>
      <c r="D111" s="36"/>
      <c r="E111" s="36"/>
      <c r="F111" s="36"/>
      <c r="G111" s="36"/>
    </row>
    <row r="112" spans="1:7" x14ac:dyDescent="0.2">
      <c r="A112" s="36"/>
      <c r="B112" s="36"/>
      <c r="C112" s="36"/>
      <c r="D112" s="36"/>
      <c r="E112" s="36"/>
      <c r="F112" s="36"/>
      <c r="G112" s="36"/>
    </row>
    <row r="113" spans="1:7" x14ac:dyDescent="0.2">
      <c r="A113" s="36"/>
      <c r="B113" s="36"/>
      <c r="C113" s="36"/>
      <c r="D113" s="36"/>
      <c r="E113" s="36"/>
      <c r="F113" s="36"/>
      <c r="G113" s="36"/>
    </row>
    <row r="114" spans="1:7" x14ac:dyDescent="0.2">
      <c r="A114" s="36"/>
      <c r="B114" s="36"/>
      <c r="C114" s="36"/>
      <c r="D114" s="36"/>
      <c r="E114" s="36"/>
      <c r="F114" s="36"/>
      <c r="G114" s="36"/>
    </row>
    <row r="115" spans="1:7" x14ac:dyDescent="0.2">
      <c r="A115" s="36"/>
      <c r="B115" s="36"/>
      <c r="C115" s="36"/>
      <c r="D115" s="36"/>
      <c r="E115" s="36"/>
      <c r="F115" s="36"/>
      <c r="G115" s="36"/>
    </row>
    <row r="116" spans="1:7" x14ac:dyDescent="0.2">
      <c r="A116" s="36"/>
      <c r="B116" s="36"/>
      <c r="C116" s="36"/>
      <c r="D116" s="36"/>
      <c r="E116" s="36"/>
      <c r="F116" s="36"/>
      <c r="G116" s="36"/>
    </row>
    <row r="117" spans="1:7" x14ac:dyDescent="0.2">
      <c r="A117" s="36"/>
      <c r="B117" s="36"/>
      <c r="C117" s="36"/>
      <c r="D117" s="36"/>
      <c r="E117" s="36"/>
      <c r="F117" s="36"/>
      <c r="G117" s="36"/>
    </row>
    <row r="118" spans="1:7" x14ac:dyDescent="0.2">
      <c r="A118" s="36"/>
      <c r="B118" s="36"/>
      <c r="C118" s="36"/>
      <c r="D118" s="36"/>
      <c r="E118" s="36"/>
      <c r="F118" s="36"/>
      <c r="G118" s="36"/>
    </row>
    <row r="119" spans="1:7" x14ac:dyDescent="0.2">
      <c r="A119" s="36"/>
      <c r="B119" s="36"/>
      <c r="C119" s="36"/>
      <c r="D119" s="36"/>
      <c r="E119" s="36"/>
      <c r="F119" s="36"/>
      <c r="G119" s="36"/>
    </row>
    <row r="120" spans="1:7" x14ac:dyDescent="0.2">
      <c r="A120" s="36"/>
      <c r="B120" s="36"/>
      <c r="C120" s="36"/>
      <c r="D120" s="36"/>
      <c r="E120" s="36"/>
      <c r="F120" s="36"/>
      <c r="G120" s="36"/>
    </row>
    <row r="121" spans="1:7" x14ac:dyDescent="0.2">
      <c r="A121" s="36"/>
      <c r="B121" s="36"/>
      <c r="C121" s="36"/>
      <c r="D121" s="36"/>
      <c r="E121" s="36"/>
      <c r="F121" s="36"/>
      <c r="G121" s="36"/>
    </row>
    <row r="122" spans="1:7" x14ac:dyDescent="0.2">
      <c r="A122" s="36"/>
      <c r="B122" s="36"/>
      <c r="C122" s="36"/>
      <c r="D122" s="36"/>
      <c r="E122" s="36"/>
      <c r="F122" s="36"/>
      <c r="G122" s="36"/>
    </row>
    <row r="123" spans="1:7" x14ac:dyDescent="0.2">
      <c r="A123" s="36"/>
      <c r="B123" s="36"/>
      <c r="C123" s="36"/>
      <c r="D123" s="36"/>
      <c r="E123" s="36"/>
      <c r="F123" s="36"/>
      <c r="G123" s="36"/>
    </row>
    <row r="124" spans="1:7" x14ac:dyDescent="0.2">
      <c r="A124" s="36"/>
      <c r="B124" s="36"/>
      <c r="C124" s="36"/>
      <c r="D124" s="36"/>
      <c r="E124" s="36"/>
      <c r="F124" s="36"/>
      <c r="G124" s="36"/>
    </row>
    <row r="125" spans="1:7" x14ac:dyDescent="0.2">
      <c r="A125" s="36"/>
      <c r="B125" s="36"/>
      <c r="C125" s="36"/>
      <c r="D125" s="36"/>
      <c r="E125" s="36"/>
      <c r="F125" s="36"/>
      <c r="G125" s="36"/>
    </row>
    <row r="126" spans="1:7" x14ac:dyDescent="0.2">
      <c r="A126" s="36"/>
      <c r="B126" s="36"/>
      <c r="C126" s="36"/>
      <c r="D126" s="36"/>
      <c r="E126" s="36"/>
      <c r="F126" s="36"/>
      <c r="G126" s="36"/>
    </row>
    <row r="127" spans="1:7" x14ac:dyDescent="0.2">
      <c r="A127" s="36"/>
      <c r="B127" s="36"/>
      <c r="C127" s="36"/>
      <c r="D127" s="36"/>
      <c r="E127" s="36"/>
      <c r="F127" s="36"/>
      <c r="G127" s="36"/>
    </row>
    <row r="128" spans="1:7" x14ac:dyDescent="0.2">
      <c r="A128" s="36"/>
      <c r="B128" s="36"/>
      <c r="C128" s="36"/>
      <c r="D128" s="36"/>
      <c r="E128" s="36"/>
      <c r="F128" s="36"/>
      <c r="G128" s="36"/>
    </row>
    <row r="129" spans="1:7" x14ac:dyDescent="0.2">
      <c r="A129" s="36"/>
      <c r="B129" s="36"/>
      <c r="C129" s="36"/>
      <c r="D129" s="36"/>
      <c r="E129" s="36"/>
      <c r="F129" s="36"/>
      <c r="G129" s="36"/>
    </row>
    <row r="130" spans="1:7" x14ac:dyDescent="0.2">
      <c r="A130" s="36"/>
      <c r="B130" s="36"/>
      <c r="C130" s="36"/>
      <c r="D130" s="36"/>
      <c r="E130" s="36"/>
      <c r="F130" s="36"/>
      <c r="G130" s="36"/>
    </row>
    <row r="131" spans="1:7" x14ac:dyDescent="0.2">
      <c r="A131" s="36"/>
      <c r="B131" s="36"/>
      <c r="C131" s="36"/>
      <c r="D131" s="36"/>
      <c r="E131" s="36"/>
      <c r="F131" s="36"/>
      <c r="G131" s="36"/>
    </row>
    <row r="132" spans="1:7" x14ac:dyDescent="0.2">
      <c r="A132" s="36"/>
      <c r="B132" s="36"/>
      <c r="C132" s="36"/>
      <c r="D132" s="36"/>
      <c r="E132" s="36"/>
      <c r="F132" s="36"/>
      <c r="G132" s="36"/>
    </row>
    <row r="133" spans="1:7" x14ac:dyDescent="0.2">
      <c r="A133" s="36"/>
      <c r="B133" s="36"/>
      <c r="C133" s="36"/>
      <c r="D133" s="36"/>
      <c r="E133" s="36"/>
      <c r="F133" s="36"/>
      <c r="G133" s="36"/>
    </row>
    <row r="134" spans="1:7" x14ac:dyDescent="0.2">
      <c r="A134" s="36"/>
      <c r="B134" s="36"/>
      <c r="C134" s="36"/>
      <c r="D134" s="36"/>
      <c r="E134" s="36"/>
      <c r="F134" s="36"/>
      <c r="G134" s="36"/>
    </row>
    <row r="135" spans="1:7" x14ac:dyDescent="0.2">
      <c r="A135" s="36"/>
      <c r="B135" s="36"/>
      <c r="C135" s="36"/>
      <c r="D135" s="36"/>
      <c r="E135" s="36"/>
      <c r="F135" s="36"/>
      <c r="G135" s="36"/>
    </row>
    <row r="136" spans="1:7" x14ac:dyDescent="0.2">
      <c r="A136" s="36"/>
      <c r="B136" s="36"/>
      <c r="C136" s="36"/>
      <c r="D136" s="36"/>
      <c r="E136" s="36"/>
      <c r="F136" s="36"/>
      <c r="G136" s="36"/>
    </row>
    <row r="137" spans="1:7" x14ac:dyDescent="0.2">
      <c r="A137" s="36"/>
      <c r="B137" s="36"/>
      <c r="C137" s="36"/>
      <c r="D137" s="36"/>
      <c r="E137" s="36"/>
      <c r="F137" s="36"/>
      <c r="G137" s="36"/>
    </row>
    <row r="138" spans="1:7" x14ac:dyDescent="0.2">
      <c r="A138" s="36"/>
      <c r="B138" s="36"/>
      <c r="C138" s="36"/>
      <c r="D138" s="36"/>
      <c r="E138" s="36"/>
      <c r="F138" s="36"/>
      <c r="G138" s="36"/>
    </row>
    <row r="139" spans="1:7" x14ac:dyDescent="0.2">
      <c r="A139" s="36"/>
      <c r="B139" s="36"/>
      <c r="C139" s="36"/>
      <c r="D139" s="36"/>
      <c r="E139" s="36"/>
      <c r="F139" s="36"/>
      <c r="G139" s="36"/>
    </row>
    <row r="140" spans="1:7" x14ac:dyDescent="0.2">
      <c r="A140" s="36"/>
      <c r="B140" s="36"/>
      <c r="C140" s="36"/>
      <c r="D140" s="36"/>
      <c r="E140" s="36"/>
      <c r="F140" s="36"/>
      <c r="G140" s="36"/>
    </row>
    <row r="141" spans="1:7" x14ac:dyDescent="0.2">
      <c r="A141" s="36"/>
      <c r="B141" s="36"/>
      <c r="C141" s="36"/>
      <c r="D141" s="36"/>
      <c r="E141" s="36"/>
      <c r="F141" s="36"/>
      <c r="G141" s="36"/>
    </row>
    <row r="142" spans="1:7" x14ac:dyDescent="0.2">
      <c r="A142" s="36"/>
      <c r="B142" s="36"/>
      <c r="C142" s="36"/>
      <c r="D142" s="36"/>
      <c r="E142" s="36"/>
      <c r="F142" s="36"/>
      <c r="G142" s="36"/>
    </row>
    <row r="143" spans="1:7" x14ac:dyDescent="0.2">
      <c r="A143" s="36"/>
      <c r="B143" s="36"/>
      <c r="C143" s="36"/>
      <c r="D143" s="36"/>
      <c r="E143" s="36"/>
      <c r="F143" s="36"/>
      <c r="G143" s="36"/>
    </row>
    <row r="144" spans="1:7" x14ac:dyDescent="0.2">
      <c r="A144" s="36"/>
      <c r="B144" s="36"/>
      <c r="C144" s="36"/>
      <c r="D144" s="36"/>
      <c r="E144" s="36"/>
      <c r="F144" s="36"/>
      <c r="G144" s="36"/>
    </row>
    <row r="145" spans="1:7" x14ac:dyDescent="0.2">
      <c r="A145" s="36"/>
      <c r="B145" s="36"/>
      <c r="C145" s="36"/>
      <c r="D145" s="36"/>
      <c r="E145" s="36"/>
      <c r="F145" s="36"/>
      <c r="G145" s="36"/>
    </row>
    <row r="146" spans="1:7" x14ac:dyDescent="0.2">
      <c r="A146" s="36"/>
      <c r="B146" s="36"/>
      <c r="C146" s="36"/>
      <c r="D146" s="36"/>
      <c r="E146" s="36"/>
      <c r="F146" s="36"/>
      <c r="G146" s="36"/>
    </row>
    <row r="147" spans="1:7" x14ac:dyDescent="0.2">
      <c r="A147" s="36"/>
      <c r="B147" s="36"/>
      <c r="C147" s="36"/>
      <c r="D147" s="36"/>
      <c r="E147" s="36"/>
      <c r="F147" s="36"/>
      <c r="G147" s="36"/>
    </row>
    <row r="148" spans="1:7" x14ac:dyDescent="0.2">
      <c r="A148" s="36"/>
      <c r="B148" s="36"/>
      <c r="C148" s="36"/>
      <c r="D148" s="36"/>
      <c r="E148" s="36"/>
      <c r="F148" s="36"/>
      <c r="G148" s="36"/>
    </row>
    <row r="149" spans="1:7" x14ac:dyDescent="0.2">
      <c r="A149" s="36"/>
      <c r="B149" s="36"/>
      <c r="C149" s="36"/>
      <c r="D149" s="36"/>
      <c r="E149" s="36"/>
      <c r="F149" s="36"/>
      <c r="G149" s="36"/>
    </row>
    <row r="150" spans="1:7" x14ac:dyDescent="0.2">
      <c r="A150" s="36"/>
      <c r="B150" s="36"/>
      <c r="C150" s="36"/>
      <c r="D150" s="36"/>
      <c r="E150" s="36"/>
      <c r="F150" s="36"/>
      <c r="G150" s="36"/>
    </row>
    <row r="151" spans="1:7" x14ac:dyDescent="0.2">
      <c r="A151" s="36"/>
      <c r="B151" s="36"/>
      <c r="C151" s="36"/>
      <c r="D151" s="36"/>
      <c r="E151" s="36"/>
      <c r="F151" s="36"/>
      <c r="G151" s="36"/>
    </row>
    <row r="152" spans="1:7" x14ac:dyDescent="0.2">
      <c r="A152" s="36"/>
      <c r="B152" s="36"/>
      <c r="C152" s="36"/>
      <c r="D152" s="36"/>
      <c r="E152" s="36"/>
      <c r="F152" s="36"/>
      <c r="G152" s="36"/>
    </row>
    <row r="153" spans="1:7" x14ac:dyDescent="0.2">
      <c r="A153" s="36"/>
      <c r="B153" s="36"/>
      <c r="C153" s="36"/>
      <c r="D153" s="36"/>
      <c r="E153" s="36"/>
      <c r="F153" s="36"/>
      <c r="G153" s="36"/>
    </row>
    <row r="154" spans="1:7" x14ac:dyDescent="0.2">
      <c r="A154" s="36"/>
      <c r="B154" s="36"/>
      <c r="C154" s="36"/>
      <c r="D154" s="36"/>
      <c r="E154" s="36"/>
      <c r="F154" s="36"/>
      <c r="G154" s="36"/>
    </row>
    <row r="155" spans="1:7" x14ac:dyDescent="0.2">
      <c r="A155" s="36"/>
      <c r="B155" s="36"/>
      <c r="C155" s="36"/>
      <c r="D155" s="36"/>
      <c r="E155" s="36"/>
      <c r="F155" s="36"/>
      <c r="G155" s="36"/>
    </row>
    <row r="156" spans="1:7" x14ac:dyDescent="0.2">
      <c r="A156" s="36"/>
      <c r="B156" s="36"/>
      <c r="C156" s="36"/>
      <c r="D156" s="36"/>
      <c r="E156" s="36"/>
      <c r="F156" s="36"/>
      <c r="G156" s="36"/>
    </row>
    <row r="157" spans="1:7" x14ac:dyDescent="0.2">
      <c r="A157" s="36"/>
      <c r="B157" s="36"/>
      <c r="C157" s="36"/>
      <c r="D157" s="36"/>
      <c r="E157" s="36"/>
      <c r="F157" s="36"/>
      <c r="G157" s="36"/>
    </row>
    <row r="158" spans="1:7" x14ac:dyDescent="0.2">
      <c r="A158" s="36"/>
      <c r="B158" s="36"/>
      <c r="C158" s="36"/>
      <c r="D158" s="36"/>
      <c r="E158" s="36"/>
      <c r="F158" s="36"/>
      <c r="G158" s="36"/>
    </row>
    <row r="159" spans="1:7" x14ac:dyDescent="0.2">
      <c r="A159" s="36"/>
      <c r="B159" s="36"/>
      <c r="C159" s="36"/>
      <c r="D159" s="36"/>
      <c r="E159" s="36"/>
      <c r="F159" s="36"/>
      <c r="G159" s="36"/>
    </row>
    <row r="160" spans="1:7" x14ac:dyDescent="0.2">
      <c r="A160" s="36"/>
      <c r="B160" s="36"/>
      <c r="C160" s="36"/>
      <c r="D160" s="36"/>
      <c r="E160" s="36"/>
      <c r="F160" s="36"/>
      <c r="G160" s="36"/>
    </row>
    <row r="161" spans="1:7" x14ac:dyDescent="0.2">
      <c r="A161" s="36"/>
      <c r="B161" s="36"/>
      <c r="C161" s="36"/>
      <c r="D161" s="36"/>
      <c r="E161" s="36"/>
      <c r="F161" s="36"/>
      <c r="G161" s="36"/>
    </row>
    <row r="162" spans="1:7" x14ac:dyDescent="0.2">
      <c r="A162" s="36"/>
      <c r="B162" s="36"/>
      <c r="C162" s="36"/>
      <c r="D162" s="36"/>
      <c r="E162" s="36"/>
      <c r="F162" s="36"/>
      <c r="G162" s="36"/>
    </row>
    <row r="163" spans="1:7" x14ac:dyDescent="0.2">
      <c r="A163" s="36"/>
      <c r="B163" s="36"/>
      <c r="C163" s="36"/>
      <c r="D163" s="36"/>
      <c r="E163" s="36"/>
      <c r="F163" s="36"/>
      <c r="G163" s="36"/>
    </row>
    <row r="164" spans="1:7" x14ac:dyDescent="0.2">
      <c r="A164" s="36"/>
      <c r="B164" s="36"/>
      <c r="C164" s="36"/>
      <c r="D164" s="36"/>
      <c r="E164" s="36"/>
      <c r="F164" s="36"/>
      <c r="G164" s="36"/>
    </row>
    <row r="165" spans="1:7" x14ac:dyDescent="0.2">
      <c r="A165" s="36"/>
      <c r="B165" s="36"/>
      <c r="C165" s="36"/>
      <c r="D165" s="36"/>
      <c r="E165" s="36"/>
      <c r="F165" s="36"/>
      <c r="G165" s="36"/>
    </row>
    <row r="166" spans="1:7" x14ac:dyDescent="0.2">
      <c r="A166" s="36"/>
      <c r="B166" s="36"/>
      <c r="C166" s="36"/>
      <c r="D166" s="36"/>
      <c r="E166" s="36"/>
      <c r="F166" s="36"/>
      <c r="G166" s="36"/>
    </row>
    <row r="167" spans="1:7" x14ac:dyDescent="0.2">
      <c r="A167" s="36"/>
      <c r="B167" s="36"/>
      <c r="C167" s="36"/>
      <c r="D167" s="36"/>
      <c r="E167" s="36"/>
      <c r="F167" s="36"/>
      <c r="G167" s="36"/>
    </row>
    <row r="168" spans="1:7" x14ac:dyDescent="0.2">
      <c r="A168" s="36"/>
      <c r="B168" s="36"/>
      <c r="C168" s="36"/>
      <c r="D168" s="36"/>
      <c r="E168" s="36"/>
      <c r="F168" s="36"/>
      <c r="G168" s="36"/>
    </row>
    <row r="169" spans="1:7" x14ac:dyDescent="0.2">
      <c r="A169" s="36"/>
      <c r="B169" s="36"/>
      <c r="C169" s="36"/>
      <c r="D169" s="36"/>
      <c r="E169" s="36"/>
      <c r="F169" s="36"/>
      <c r="G169" s="36"/>
    </row>
    <row r="170" spans="1:7" x14ac:dyDescent="0.2">
      <c r="A170" s="36"/>
      <c r="B170" s="36"/>
      <c r="C170" s="36"/>
      <c r="D170" s="36"/>
      <c r="E170" s="36"/>
      <c r="F170" s="36"/>
      <c r="G170" s="36"/>
    </row>
    <row r="171" spans="1:7" x14ac:dyDescent="0.2">
      <c r="A171" s="36"/>
      <c r="B171" s="36"/>
      <c r="C171" s="36"/>
      <c r="D171" s="36"/>
      <c r="E171" s="36"/>
      <c r="F171" s="36"/>
      <c r="G171" s="36"/>
    </row>
    <row r="172" spans="1:7" x14ac:dyDescent="0.2">
      <c r="A172" s="36"/>
      <c r="B172" s="36"/>
      <c r="C172" s="36"/>
      <c r="D172" s="36"/>
      <c r="E172" s="36"/>
      <c r="F172" s="36"/>
      <c r="G172" s="36"/>
    </row>
    <row r="173" spans="1:7" x14ac:dyDescent="0.2">
      <c r="A173" s="36"/>
      <c r="B173" s="36"/>
      <c r="C173" s="36"/>
      <c r="D173" s="36"/>
      <c r="E173" s="36"/>
      <c r="F173" s="36"/>
      <c r="G173" s="36"/>
    </row>
    <row r="174" spans="1:7" x14ac:dyDescent="0.2">
      <c r="A174" s="36"/>
      <c r="B174" s="36"/>
      <c r="C174" s="36"/>
      <c r="D174" s="36"/>
      <c r="E174" s="36"/>
      <c r="F174" s="36"/>
      <c r="G174" s="36"/>
    </row>
    <row r="175" spans="1:7" x14ac:dyDescent="0.2">
      <c r="A175" s="36"/>
      <c r="B175" s="36"/>
      <c r="C175" s="36"/>
      <c r="D175" s="36"/>
      <c r="E175" s="36"/>
      <c r="F175" s="36"/>
      <c r="G175" s="36"/>
    </row>
    <row r="176" spans="1:7" x14ac:dyDescent="0.2">
      <c r="A176" s="36"/>
      <c r="B176" s="36"/>
      <c r="C176" s="36"/>
      <c r="D176" s="36"/>
      <c r="E176" s="36"/>
      <c r="F176" s="36"/>
      <c r="G176" s="36"/>
    </row>
    <row r="177" spans="1:7" x14ac:dyDescent="0.2">
      <c r="A177" s="36"/>
      <c r="B177" s="36"/>
      <c r="C177" s="36"/>
      <c r="D177" s="36"/>
      <c r="E177" s="36"/>
      <c r="F177" s="36"/>
      <c r="G177" s="36"/>
    </row>
    <row r="178" spans="1:7" x14ac:dyDescent="0.2">
      <c r="A178" s="36"/>
      <c r="B178" s="36"/>
      <c r="C178" s="36"/>
      <c r="D178" s="36"/>
      <c r="E178" s="36"/>
      <c r="F178" s="36"/>
      <c r="G178" s="36"/>
    </row>
    <row r="179" spans="1:7" x14ac:dyDescent="0.2">
      <c r="A179" s="36"/>
      <c r="B179" s="36"/>
      <c r="C179" s="36"/>
      <c r="D179" s="36"/>
      <c r="E179" s="36"/>
      <c r="F179" s="36"/>
      <c r="G179" s="36"/>
    </row>
    <row r="180" spans="1:7" x14ac:dyDescent="0.2">
      <c r="A180" s="36"/>
      <c r="B180" s="36"/>
      <c r="C180" s="36"/>
      <c r="D180" s="36"/>
      <c r="E180" s="36"/>
      <c r="F180" s="36"/>
      <c r="G180" s="36"/>
    </row>
    <row r="181" spans="1:7" x14ac:dyDescent="0.2">
      <c r="A181" s="36"/>
      <c r="B181" s="36"/>
      <c r="C181" s="36"/>
      <c r="D181" s="36"/>
      <c r="E181" s="36"/>
      <c r="F181" s="36"/>
      <c r="G181" s="36"/>
    </row>
    <row r="182" spans="1:7" x14ac:dyDescent="0.2">
      <c r="A182" s="36"/>
      <c r="B182" s="36"/>
      <c r="C182" s="36"/>
      <c r="D182" s="36"/>
      <c r="E182" s="36"/>
      <c r="F182" s="36"/>
      <c r="G182" s="36"/>
    </row>
    <row r="183" spans="1:7" x14ac:dyDescent="0.2">
      <c r="A183" s="36"/>
      <c r="B183" s="36"/>
      <c r="C183" s="36"/>
      <c r="D183" s="36"/>
      <c r="E183" s="36"/>
      <c r="F183" s="36"/>
      <c r="G183" s="36"/>
    </row>
    <row r="184" spans="1:7" x14ac:dyDescent="0.2">
      <c r="A184" s="36"/>
      <c r="B184" s="36"/>
      <c r="C184" s="36"/>
      <c r="D184" s="36"/>
      <c r="E184" s="36"/>
      <c r="F184" s="36"/>
      <c r="G184" s="36"/>
    </row>
    <row r="185" spans="1:7" x14ac:dyDescent="0.2">
      <c r="A185" s="36"/>
      <c r="B185" s="36"/>
      <c r="C185" s="36"/>
      <c r="D185" s="36"/>
      <c r="E185" s="36"/>
      <c r="F185" s="36"/>
      <c r="G185" s="36"/>
    </row>
    <row r="186" spans="1:7" x14ac:dyDescent="0.2">
      <c r="A186" s="36"/>
      <c r="B186" s="36"/>
      <c r="C186" s="36"/>
      <c r="D186" s="36"/>
      <c r="E186" s="36"/>
      <c r="F186" s="36"/>
      <c r="G186" s="36"/>
    </row>
    <row r="187" spans="1:7" x14ac:dyDescent="0.2">
      <c r="A187" s="36"/>
      <c r="B187" s="36"/>
      <c r="C187" s="36"/>
      <c r="D187" s="36"/>
      <c r="E187" s="36"/>
      <c r="F187" s="36"/>
      <c r="G187" s="36"/>
    </row>
    <row r="188" spans="1:7" x14ac:dyDescent="0.2">
      <c r="A188" s="36"/>
      <c r="B188" s="36"/>
      <c r="C188" s="36"/>
      <c r="D188" s="36"/>
      <c r="E188" s="36"/>
      <c r="F188" s="36"/>
      <c r="G188" s="36"/>
    </row>
    <row r="189" spans="1:7" x14ac:dyDescent="0.2">
      <c r="A189" s="36"/>
      <c r="B189" s="36"/>
      <c r="C189" s="36"/>
      <c r="D189" s="36"/>
      <c r="E189" s="36"/>
      <c r="F189" s="36"/>
      <c r="G189" s="36"/>
    </row>
    <row r="190" spans="1:7" x14ac:dyDescent="0.2">
      <c r="A190" s="36"/>
      <c r="B190" s="36"/>
      <c r="C190" s="36"/>
      <c r="D190" s="36"/>
      <c r="E190" s="36"/>
      <c r="F190" s="36"/>
      <c r="G190" s="36"/>
    </row>
    <row r="191" spans="1:7" x14ac:dyDescent="0.2">
      <c r="A191" s="36"/>
      <c r="B191" s="36"/>
      <c r="C191" s="36"/>
      <c r="D191" s="36"/>
      <c r="E191" s="36"/>
      <c r="F191" s="36"/>
      <c r="G191" s="36"/>
    </row>
    <row r="192" spans="1:7" x14ac:dyDescent="0.2">
      <c r="A192" s="36"/>
      <c r="B192" s="36"/>
      <c r="C192" s="36"/>
      <c r="D192" s="36"/>
      <c r="E192" s="36"/>
      <c r="F192" s="36"/>
      <c r="G192" s="36"/>
    </row>
    <row r="193" spans="1:7" x14ac:dyDescent="0.2">
      <c r="A193" s="36"/>
      <c r="B193" s="36"/>
      <c r="C193" s="36"/>
      <c r="D193" s="36"/>
      <c r="E193" s="36"/>
      <c r="F193" s="36"/>
      <c r="G193" s="36"/>
    </row>
    <row r="194" spans="1:7" x14ac:dyDescent="0.2">
      <c r="A194" s="36"/>
      <c r="B194" s="36"/>
      <c r="C194" s="36"/>
      <c r="D194" s="36"/>
      <c r="E194" s="36"/>
      <c r="F194" s="36"/>
      <c r="G194" s="36"/>
    </row>
    <row r="195" spans="1:7" x14ac:dyDescent="0.2">
      <c r="A195" s="36"/>
      <c r="B195" s="36"/>
      <c r="C195" s="36"/>
      <c r="D195" s="36"/>
      <c r="E195" s="36"/>
      <c r="F195" s="36"/>
      <c r="G195" s="36"/>
    </row>
    <row r="196" spans="1:7" x14ac:dyDescent="0.2">
      <c r="A196" s="36"/>
      <c r="B196" s="36"/>
      <c r="C196" s="36"/>
      <c r="D196" s="36"/>
      <c r="E196" s="36"/>
      <c r="F196" s="36"/>
      <c r="G196" s="36"/>
    </row>
    <row r="197" spans="1:7" x14ac:dyDescent="0.2">
      <c r="A197" s="36"/>
      <c r="B197" s="36"/>
      <c r="C197" s="36"/>
      <c r="D197" s="36"/>
      <c r="E197" s="36"/>
      <c r="F197" s="36"/>
      <c r="G197" s="36"/>
    </row>
    <row r="198" spans="1:7" x14ac:dyDescent="0.2">
      <c r="A198" s="36"/>
      <c r="B198" s="36"/>
      <c r="C198" s="36"/>
      <c r="D198" s="36"/>
      <c r="E198" s="36"/>
      <c r="F198" s="36"/>
      <c r="G198" s="36"/>
    </row>
    <row r="199" spans="1:7" x14ac:dyDescent="0.2">
      <c r="A199" s="36"/>
      <c r="B199" s="36"/>
      <c r="C199" s="36"/>
      <c r="D199" s="36"/>
      <c r="E199" s="36"/>
      <c r="F199" s="36"/>
      <c r="G199" s="36"/>
    </row>
    <row r="200" spans="1:7" x14ac:dyDescent="0.2">
      <c r="A200" s="36"/>
      <c r="B200" s="36"/>
      <c r="C200" s="36"/>
      <c r="D200" s="36"/>
      <c r="E200" s="36"/>
      <c r="F200" s="36"/>
      <c r="G200" s="36"/>
    </row>
    <row r="201" spans="1:7" x14ac:dyDescent="0.2">
      <c r="A201" s="36"/>
      <c r="B201" s="36"/>
      <c r="C201" s="36"/>
      <c r="D201" s="36"/>
      <c r="E201" s="36"/>
      <c r="F201" s="36"/>
      <c r="G201" s="36"/>
    </row>
    <row r="202" spans="1:7" x14ac:dyDescent="0.2">
      <c r="A202" s="36"/>
      <c r="B202" s="36"/>
      <c r="C202" s="36"/>
      <c r="D202" s="36"/>
      <c r="E202" s="36"/>
      <c r="F202" s="36"/>
      <c r="G202" s="36"/>
    </row>
    <row r="203" spans="1:7" x14ac:dyDescent="0.2">
      <c r="A203" s="36"/>
      <c r="B203" s="36"/>
      <c r="C203" s="36"/>
      <c r="D203" s="36"/>
      <c r="E203" s="36"/>
      <c r="F203" s="36"/>
      <c r="G203" s="36"/>
    </row>
    <row r="204" spans="1:7" x14ac:dyDescent="0.2">
      <c r="A204" s="36"/>
      <c r="B204" s="36"/>
      <c r="C204" s="36"/>
      <c r="D204" s="36"/>
      <c r="E204" s="36"/>
      <c r="F204" s="36"/>
      <c r="G204" s="36"/>
    </row>
    <row r="205" spans="1:7" x14ac:dyDescent="0.2">
      <c r="A205" s="36"/>
      <c r="B205" s="36"/>
      <c r="C205" s="36"/>
      <c r="D205" s="36"/>
      <c r="E205" s="36"/>
      <c r="F205" s="36"/>
      <c r="G205" s="36"/>
    </row>
    <row r="206" spans="1:7" x14ac:dyDescent="0.2">
      <c r="A206" s="36"/>
      <c r="B206" s="36"/>
      <c r="C206" s="36"/>
      <c r="D206" s="36"/>
      <c r="E206" s="36"/>
      <c r="F206" s="36"/>
      <c r="G206" s="36"/>
    </row>
    <row r="207" spans="1:7" x14ac:dyDescent="0.2">
      <c r="A207" s="36"/>
      <c r="B207" s="36"/>
      <c r="C207" s="36"/>
      <c r="D207" s="36"/>
      <c r="E207" s="36"/>
      <c r="F207" s="36"/>
      <c r="G207" s="36"/>
    </row>
    <row r="208" spans="1:7" x14ac:dyDescent="0.2">
      <c r="A208" s="36"/>
      <c r="B208" s="36"/>
      <c r="C208" s="36"/>
      <c r="D208" s="36"/>
      <c r="E208" s="36"/>
      <c r="F208" s="36"/>
      <c r="G208" s="36"/>
    </row>
    <row r="209" spans="1:7" x14ac:dyDescent="0.2">
      <c r="A209" s="36"/>
      <c r="B209" s="36"/>
      <c r="C209" s="36"/>
      <c r="D209" s="36"/>
      <c r="E209" s="36"/>
      <c r="F209" s="36"/>
      <c r="G209" s="36"/>
    </row>
    <row r="210" spans="1:7" x14ac:dyDescent="0.2">
      <c r="A210" s="36"/>
      <c r="B210" s="36"/>
      <c r="C210" s="36"/>
      <c r="D210" s="36"/>
      <c r="E210" s="36"/>
      <c r="F210" s="36"/>
      <c r="G210" s="36"/>
    </row>
    <row r="211" spans="1:7" x14ac:dyDescent="0.2">
      <c r="A211" s="36"/>
      <c r="B211" s="36"/>
      <c r="C211" s="36"/>
      <c r="D211" s="36"/>
      <c r="E211" s="36"/>
      <c r="F211" s="36"/>
      <c r="G211" s="36"/>
    </row>
    <row r="212" spans="1:7" x14ac:dyDescent="0.2">
      <c r="A212" s="36"/>
      <c r="B212" s="36"/>
      <c r="C212" s="36"/>
      <c r="D212" s="36"/>
      <c r="E212" s="36"/>
      <c r="F212" s="36"/>
      <c r="G212" s="36"/>
    </row>
    <row r="213" spans="1:7" x14ac:dyDescent="0.2">
      <c r="A213" s="36"/>
      <c r="B213" s="36"/>
      <c r="C213" s="36"/>
      <c r="D213" s="36"/>
      <c r="E213" s="36"/>
      <c r="F213" s="36"/>
      <c r="G213" s="36"/>
    </row>
    <row r="214" spans="1:7" x14ac:dyDescent="0.2">
      <c r="A214" s="36"/>
      <c r="B214" s="36"/>
      <c r="C214" s="36"/>
      <c r="D214" s="36"/>
      <c r="E214" s="36"/>
      <c r="F214" s="36"/>
      <c r="G214" s="36"/>
    </row>
    <row r="215" spans="1:7" x14ac:dyDescent="0.2">
      <c r="A215" s="36"/>
      <c r="B215" s="36"/>
      <c r="C215" s="36"/>
      <c r="D215" s="36"/>
      <c r="E215" s="36"/>
      <c r="F215" s="36"/>
      <c r="G215" s="36"/>
    </row>
    <row r="216" spans="1:7" x14ac:dyDescent="0.2">
      <c r="A216" s="36"/>
      <c r="B216" s="36"/>
      <c r="C216" s="36"/>
      <c r="D216" s="36"/>
      <c r="E216" s="36"/>
      <c r="F216" s="36"/>
      <c r="G216" s="36"/>
    </row>
    <row r="217" spans="1:7" x14ac:dyDescent="0.2">
      <c r="A217" s="36"/>
      <c r="B217" s="36"/>
      <c r="C217" s="36"/>
      <c r="D217" s="36"/>
      <c r="E217" s="36"/>
      <c r="F217" s="36"/>
      <c r="G217" s="36"/>
    </row>
    <row r="218" spans="1:7" x14ac:dyDescent="0.2">
      <c r="A218" s="36"/>
      <c r="B218" s="36"/>
      <c r="C218" s="36"/>
      <c r="D218" s="36"/>
      <c r="E218" s="36"/>
      <c r="F218" s="36"/>
      <c r="G218" s="36"/>
    </row>
    <row r="219" spans="1:7" x14ac:dyDescent="0.2">
      <c r="A219" s="36"/>
      <c r="B219" s="36"/>
      <c r="C219" s="36"/>
      <c r="D219" s="36"/>
      <c r="E219" s="36"/>
      <c r="F219" s="36"/>
      <c r="G219" s="36"/>
    </row>
    <row r="220" spans="1:7" x14ac:dyDescent="0.2">
      <c r="A220" s="36"/>
      <c r="B220" s="36"/>
      <c r="C220" s="36"/>
      <c r="D220" s="36"/>
      <c r="E220" s="36"/>
      <c r="F220" s="36"/>
      <c r="G220" s="36"/>
    </row>
    <row r="221" spans="1:7" x14ac:dyDescent="0.2">
      <c r="A221" s="36"/>
      <c r="B221" s="36"/>
      <c r="C221" s="36"/>
      <c r="D221" s="36"/>
      <c r="E221" s="36"/>
      <c r="F221" s="36"/>
      <c r="G221" s="36"/>
    </row>
    <row r="222" spans="1:7" x14ac:dyDescent="0.2">
      <c r="A222" s="36"/>
      <c r="B222" s="36"/>
      <c r="C222" s="36"/>
      <c r="D222" s="36"/>
      <c r="E222" s="36"/>
      <c r="F222" s="36"/>
      <c r="G222" s="36"/>
    </row>
    <row r="223" spans="1:7" x14ac:dyDescent="0.2">
      <c r="A223" s="36"/>
      <c r="B223" s="36"/>
      <c r="C223" s="36"/>
      <c r="D223" s="36"/>
      <c r="E223" s="36"/>
      <c r="F223" s="36"/>
      <c r="G223" s="36"/>
    </row>
    <row r="224" spans="1:7" x14ac:dyDescent="0.2">
      <c r="A224" s="36"/>
      <c r="B224" s="36"/>
      <c r="C224" s="36"/>
      <c r="D224" s="36"/>
      <c r="E224" s="36"/>
      <c r="F224" s="36"/>
      <c r="G224" s="36"/>
    </row>
    <row r="225" spans="1:7" x14ac:dyDescent="0.2">
      <c r="A225" s="36"/>
      <c r="B225" s="36"/>
      <c r="C225" s="36"/>
      <c r="D225" s="36"/>
      <c r="E225" s="36"/>
      <c r="F225" s="36"/>
      <c r="G225" s="36"/>
    </row>
    <row r="226" spans="1:7" x14ac:dyDescent="0.2">
      <c r="A226" s="36"/>
      <c r="B226" s="36"/>
      <c r="C226" s="36"/>
      <c r="D226" s="36"/>
      <c r="E226" s="36"/>
      <c r="F226" s="36"/>
      <c r="G226" s="36"/>
    </row>
    <row r="227" spans="1:7" x14ac:dyDescent="0.2">
      <c r="A227" s="36"/>
      <c r="B227" s="36"/>
      <c r="C227" s="36"/>
      <c r="D227" s="36"/>
      <c r="E227" s="36"/>
      <c r="F227" s="36"/>
      <c r="G227" s="36"/>
    </row>
    <row r="228" spans="1:7" x14ac:dyDescent="0.2">
      <c r="A228" s="36"/>
      <c r="B228" s="36"/>
      <c r="C228" s="36"/>
      <c r="D228" s="36"/>
      <c r="E228" s="36"/>
      <c r="F228" s="36"/>
      <c r="G228" s="36"/>
    </row>
    <row r="229" spans="1:7" x14ac:dyDescent="0.2">
      <c r="A229" s="36"/>
      <c r="B229" s="36"/>
      <c r="C229" s="36"/>
      <c r="D229" s="36"/>
      <c r="E229" s="36"/>
      <c r="F229" s="36"/>
      <c r="G229" s="36"/>
    </row>
    <row r="230" spans="1:7" x14ac:dyDescent="0.2">
      <c r="A230" s="36"/>
      <c r="B230" s="36"/>
      <c r="C230" s="36"/>
      <c r="D230" s="36"/>
      <c r="E230" s="36"/>
      <c r="F230" s="36"/>
      <c r="G230" s="36"/>
    </row>
    <row r="231" spans="1:7" x14ac:dyDescent="0.2">
      <c r="A231" s="36"/>
      <c r="B231" s="36"/>
      <c r="C231" s="36"/>
      <c r="D231" s="36"/>
      <c r="E231" s="36"/>
      <c r="F231" s="36"/>
      <c r="G231" s="36"/>
    </row>
    <row r="232" spans="1:7" x14ac:dyDescent="0.2">
      <c r="A232" s="36"/>
      <c r="B232" s="36"/>
      <c r="C232" s="36"/>
      <c r="D232" s="36"/>
      <c r="E232" s="36"/>
      <c r="F232" s="36"/>
      <c r="G232" s="36"/>
    </row>
    <row r="233" spans="1:7" x14ac:dyDescent="0.2">
      <c r="A233" s="36"/>
      <c r="B233" s="36"/>
      <c r="C233" s="36"/>
      <c r="D233" s="36"/>
      <c r="E233" s="36"/>
      <c r="F233" s="36"/>
      <c r="G233" s="36"/>
    </row>
    <row r="234" spans="1:7" x14ac:dyDescent="0.2">
      <c r="A234" s="36"/>
      <c r="B234" s="36"/>
      <c r="C234" s="36"/>
      <c r="D234" s="36"/>
      <c r="E234" s="36"/>
      <c r="F234" s="36"/>
      <c r="G234" s="36"/>
    </row>
    <row r="235" spans="1:7" x14ac:dyDescent="0.2">
      <c r="A235" s="36"/>
      <c r="B235" s="36"/>
      <c r="C235" s="36"/>
      <c r="D235" s="36"/>
      <c r="E235" s="36"/>
      <c r="F235" s="36"/>
      <c r="G235" s="36"/>
    </row>
    <row r="236" spans="1:7" x14ac:dyDescent="0.2">
      <c r="A236" s="36"/>
      <c r="B236" s="36"/>
      <c r="C236" s="36"/>
      <c r="D236" s="36"/>
      <c r="E236" s="36"/>
      <c r="F236" s="36"/>
      <c r="G236" s="36"/>
    </row>
    <row r="237" spans="1:7" x14ac:dyDescent="0.2">
      <c r="A237" s="36"/>
      <c r="B237" s="36"/>
      <c r="C237" s="36"/>
      <c r="D237" s="36"/>
      <c r="E237" s="36"/>
      <c r="F237" s="36"/>
      <c r="G237" s="36"/>
    </row>
    <row r="238" spans="1:7" x14ac:dyDescent="0.2">
      <c r="A238" s="36"/>
      <c r="B238" s="36"/>
      <c r="C238" s="36"/>
      <c r="D238" s="36"/>
      <c r="E238" s="36"/>
      <c r="F238" s="36"/>
      <c r="G238" s="36"/>
    </row>
    <row r="239" spans="1:7" x14ac:dyDescent="0.2">
      <c r="A239" s="36"/>
      <c r="B239" s="36"/>
      <c r="C239" s="36"/>
      <c r="D239" s="36"/>
      <c r="E239" s="36"/>
      <c r="F239" s="36"/>
      <c r="G239" s="36"/>
    </row>
    <row r="240" spans="1:7" x14ac:dyDescent="0.2">
      <c r="A240" s="36"/>
      <c r="B240" s="36"/>
      <c r="C240" s="36"/>
      <c r="D240" s="36"/>
      <c r="E240" s="36"/>
      <c r="F240" s="36"/>
      <c r="G240" s="36"/>
    </row>
    <row r="241" spans="1:7" x14ac:dyDescent="0.2">
      <c r="A241" s="36"/>
      <c r="B241" s="36"/>
      <c r="C241" s="36"/>
      <c r="D241" s="36"/>
      <c r="E241" s="36"/>
      <c r="F241" s="36"/>
      <c r="G241" s="36"/>
    </row>
    <row r="242" spans="1:7" x14ac:dyDescent="0.2">
      <c r="A242" s="36"/>
      <c r="B242" s="36"/>
      <c r="C242" s="36"/>
      <c r="D242" s="36"/>
      <c r="E242" s="36"/>
      <c r="F242" s="36"/>
      <c r="G242" s="36"/>
    </row>
    <row r="243" spans="1:7" x14ac:dyDescent="0.2">
      <c r="A243" s="36"/>
      <c r="B243" s="36"/>
      <c r="C243" s="36"/>
      <c r="D243" s="36"/>
      <c r="E243" s="36"/>
      <c r="F243" s="36"/>
      <c r="G243" s="36"/>
    </row>
    <row r="244" spans="1:7" x14ac:dyDescent="0.2">
      <c r="A244" s="36"/>
      <c r="B244" s="36"/>
      <c r="C244" s="36"/>
      <c r="D244" s="36"/>
      <c r="E244" s="36"/>
      <c r="F244" s="36"/>
      <c r="G244" s="36"/>
    </row>
    <row r="245" spans="1:7" x14ac:dyDescent="0.2">
      <c r="A245" s="36"/>
      <c r="B245" s="36"/>
      <c r="C245" s="36"/>
      <c r="D245" s="36"/>
      <c r="E245" s="36"/>
      <c r="F245" s="36"/>
      <c r="G245" s="36"/>
    </row>
    <row r="246" spans="1:7" x14ac:dyDescent="0.2">
      <c r="A246" s="36"/>
      <c r="B246" s="36"/>
      <c r="C246" s="36"/>
      <c r="D246" s="36"/>
      <c r="E246" s="36"/>
      <c r="F246" s="36"/>
      <c r="G246" s="36"/>
    </row>
    <row r="247" spans="1:7" x14ac:dyDescent="0.2">
      <c r="A247" s="36"/>
      <c r="B247" s="36"/>
      <c r="C247" s="36"/>
      <c r="D247" s="36"/>
      <c r="E247" s="36"/>
      <c r="F247" s="36"/>
      <c r="G247" s="36"/>
    </row>
    <row r="248" spans="1:7" x14ac:dyDescent="0.2">
      <c r="A248" s="36"/>
      <c r="B248" s="36"/>
      <c r="C248" s="36"/>
      <c r="D248" s="36"/>
      <c r="E248" s="36"/>
      <c r="F248" s="36"/>
      <c r="G248" s="36"/>
    </row>
    <row r="249" spans="1:7" x14ac:dyDescent="0.2">
      <c r="A249" s="36"/>
      <c r="B249" s="36"/>
      <c r="C249" s="36"/>
      <c r="D249" s="36"/>
      <c r="E249" s="36"/>
      <c r="F249" s="36"/>
      <c r="G249" s="36"/>
    </row>
    <row r="250" spans="1:7" x14ac:dyDescent="0.2">
      <c r="A250" s="36"/>
      <c r="B250" s="36"/>
      <c r="C250" s="36"/>
      <c r="D250" s="36"/>
      <c r="E250" s="36"/>
      <c r="F250" s="36"/>
      <c r="G250" s="36"/>
    </row>
    <row r="251" spans="1:7" x14ac:dyDescent="0.2">
      <c r="A251" s="36"/>
      <c r="B251" s="36"/>
      <c r="C251" s="36"/>
      <c r="D251" s="36"/>
      <c r="E251" s="36"/>
      <c r="F251" s="36"/>
      <c r="G251" s="36"/>
    </row>
    <row r="252" spans="1:7" x14ac:dyDescent="0.2">
      <c r="A252" s="36"/>
      <c r="B252" s="36"/>
      <c r="C252" s="36"/>
      <c r="D252" s="36"/>
      <c r="E252" s="36"/>
      <c r="F252" s="36"/>
      <c r="G252" s="36"/>
    </row>
    <row r="253" spans="1:7" x14ac:dyDescent="0.2">
      <c r="A253" s="36"/>
      <c r="B253" s="36"/>
      <c r="C253" s="36"/>
      <c r="D253" s="36"/>
      <c r="E253" s="36"/>
      <c r="F253" s="36"/>
      <c r="G253" s="36"/>
    </row>
    <row r="254" spans="1:7" x14ac:dyDescent="0.2">
      <c r="A254" s="36"/>
      <c r="B254" s="36"/>
      <c r="C254" s="36"/>
      <c r="D254" s="36"/>
      <c r="E254" s="36"/>
      <c r="F254" s="36"/>
      <c r="G254" s="36"/>
    </row>
    <row r="255" spans="1:7" x14ac:dyDescent="0.2">
      <c r="A255" s="36"/>
      <c r="B255" s="36"/>
      <c r="C255" s="36"/>
      <c r="D255" s="36"/>
      <c r="E255" s="36"/>
      <c r="F255" s="36"/>
      <c r="G255" s="36"/>
    </row>
    <row r="256" spans="1:7" x14ac:dyDescent="0.2">
      <c r="A256" s="36"/>
      <c r="B256" s="36"/>
      <c r="C256" s="36"/>
      <c r="D256" s="36"/>
      <c r="E256" s="36"/>
      <c r="F256" s="36"/>
      <c r="G256" s="36"/>
    </row>
    <row r="257" spans="1:7" x14ac:dyDescent="0.2">
      <c r="A257" s="36"/>
      <c r="B257" s="36"/>
      <c r="C257" s="36"/>
      <c r="D257" s="36"/>
      <c r="E257" s="36"/>
      <c r="F257" s="36"/>
      <c r="G257" s="36"/>
    </row>
    <row r="258" spans="1:7" x14ac:dyDescent="0.2">
      <c r="A258" s="36"/>
      <c r="B258" s="36"/>
      <c r="C258" s="36"/>
      <c r="D258" s="36"/>
      <c r="E258" s="36"/>
      <c r="F258" s="36"/>
      <c r="G258" s="36"/>
    </row>
    <row r="259" spans="1:7" x14ac:dyDescent="0.2">
      <c r="A259" s="36"/>
      <c r="B259" s="36"/>
      <c r="C259" s="36"/>
      <c r="D259" s="36"/>
      <c r="E259" s="36"/>
      <c r="F259" s="36"/>
      <c r="G259" s="36"/>
    </row>
    <row r="260" spans="1:7" x14ac:dyDescent="0.2">
      <c r="A260" s="36"/>
      <c r="B260" s="36"/>
      <c r="C260" s="36"/>
      <c r="D260" s="36"/>
      <c r="E260" s="36"/>
      <c r="F260" s="36"/>
      <c r="G260" s="36"/>
    </row>
    <row r="261" spans="1:7" x14ac:dyDescent="0.2">
      <c r="A261" s="36"/>
      <c r="B261" s="36"/>
      <c r="C261" s="36"/>
      <c r="D261" s="36"/>
      <c r="E261" s="36"/>
      <c r="F261" s="36"/>
      <c r="G261" s="36"/>
    </row>
    <row r="262" spans="1:7" x14ac:dyDescent="0.2">
      <c r="A262" s="36"/>
      <c r="B262" s="36"/>
      <c r="C262" s="36"/>
      <c r="D262" s="36"/>
      <c r="E262" s="36"/>
      <c r="F262" s="36"/>
      <c r="G262" s="36"/>
    </row>
    <row r="263" spans="1:7" x14ac:dyDescent="0.2">
      <c r="A263" s="36"/>
      <c r="B263" s="36"/>
      <c r="C263" s="36"/>
      <c r="D263" s="36"/>
      <c r="E263" s="36"/>
      <c r="F263" s="36"/>
      <c r="G263" s="36"/>
    </row>
    <row r="264" spans="1:7" x14ac:dyDescent="0.2">
      <c r="A264" s="36"/>
      <c r="B264" s="36"/>
      <c r="C264" s="36"/>
      <c r="D264" s="36"/>
      <c r="E264" s="36"/>
      <c r="F264" s="36"/>
      <c r="G264" s="36"/>
    </row>
    <row r="265" spans="1:7" x14ac:dyDescent="0.2">
      <c r="A265" s="36"/>
      <c r="B265" s="36"/>
      <c r="C265" s="36"/>
      <c r="D265" s="36"/>
      <c r="E265" s="36"/>
      <c r="F265" s="36"/>
      <c r="G265" s="36"/>
    </row>
    <row r="266" spans="1:7" x14ac:dyDescent="0.2">
      <c r="A266" s="36"/>
      <c r="B266" s="36"/>
      <c r="C266" s="36"/>
      <c r="D266" s="36"/>
      <c r="E266" s="36"/>
      <c r="F266" s="36"/>
      <c r="G266" s="36"/>
    </row>
    <row r="267" spans="1:7" x14ac:dyDescent="0.2">
      <c r="A267" s="36"/>
      <c r="B267" s="36"/>
      <c r="C267" s="36"/>
      <c r="D267" s="36"/>
      <c r="E267" s="36"/>
      <c r="F267" s="36"/>
      <c r="G267" s="36"/>
    </row>
    <row r="268" spans="1:7" x14ac:dyDescent="0.2">
      <c r="A268" s="36"/>
      <c r="B268" s="36"/>
      <c r="C268" s="36"/>
      <c r="D268" s="36"/>
      <c r="E268" s="36"/>
      <c r="F268" s="36"/>
      <c r="G268" s="36"/>
    </row>
    <row r="269" spans="1:7" x14ac:dyDescent="0.2">
      <c r="A269" s="36"/>
      <c r="B269" s="36"/>
      <c r="C269" s="36"/>
      <c r="D269" s="36"/>
      <c r="E269" s="36"/>
      <c r="F269" s="36"/>
      <c r="G269" s="36"/>
    </row>
    <row r="270" spans="1:7" x14ac:dyDescent="0.2">
      <c r="A270" s="36"/>
      <c r="B270" s="36"/>
      <c r="C270" s="36"/>
      <c r="D270" s="36"/>
      <c r="E270" s="36"/>
      <c r="F270" s="36"/>
      <c r="G270" s="36"/>
    </row>
    <row r="271" spans="1:7" x14ac:dyDescent="0.2">
      <c r="A271" s="36"/>
      <c r="B271" s="36"/>
      <c r="C271" s="36"/>
      <c r="D271" s="36"/>
      <c r="E271" s="36"/>
      <c r="F271" s="36"/>
      <c r="G271" s="36"/>
    </row>
    <row r="272" spans="1:7" x14ac:dyDescent="0.2">
      <c r="A272" s="36"/>
      <c r="B272" s="36"/>
      <c r="C272" s="36"/>
      <c r="D272" s="36"/>
      <c r="E272" s="36"/>
      <c r="F272" s="36"/>
      <c r="G272" s="36"/>
    </row>
    <row r="273" spans="1:7" x14ac:dyDescent="0.2">
      <c r="A273" s="36"/>
      <c r="B273" s="36"/>
      <c r="C273" s="36"/>
      <c r="D273" s="36"/>
      <c r="E273" s="36"/>
      <c r="F273" s="36"/>
      <c r="G273" s="36"/>
    </row>
    <row r="274" spans="1:7" x14ac:dyDescent="0.2">
      <c r="A274" s="36"/>
      <c r="B274" s="36"/>
      <c r="C274" s="36"/>
      <c r="D274" s="36"/>
      <c r="E274" s="36"/>
      <c r="F274" s="36"/>
      <c r="G274" s="36"/>
    </row>
    <row r="275" spans="1:7" x14ac:dyDescent="0.2">
      <c r="A275" s="36"/>
      <c r="B275" s="36"/>
      <c r="C275" s="36"/>
      <c r="D275" s="36"/>
      <c r="E275" s="36"/>
      <c r="F275" s="36"/>
      <c r="G275" s="36"/>
    </row>
    <row r="276" spans="1:7" x14ac:dyDescent="0.2">
      <c r="A276" s="36"/>
      <c r="B276" s="36"/>
      <c r="C276" s="36"/>
      <c r="D276" s="36"/>
      <c r="E276" s="36"/>
      <c r="F276" s="36"/>
      <c r="G276" s="36"/>
    </row>
    <row r="277" spans="1:7" x14ac:dyDescent="0.2">
      <c r="A277" s="36"/>
      <c r="B277" s="36"/>
      <c r="C277" s="36"/>
      <c r="D277" s="36"/>
      <c r="E277" s="36"/>
      <c r="F277" s="36"/>
      <c r="G277" s="36"/>
    </row>
    <row r="278" spans="1:7" x14ac:dyDescent="0.2">
      <c r="A278" s="36"/>
      <c r="B278" s="36"/>
      <c r="C278" s="36"/>
      <c r="D278" s="36"/>
      <c r="E278" s="36"/>
      <c r="F278" s="36"/>
      <c r="G278" s="36"/>
    </row>
    <row r="279" spans="1:7" x14ac:dyDescent="0.2">
      <c r="A279" s="36"/>
      <c r="B279" s="36"/>
      <c r="C279" s="36"/>
      <c r="D279" s="36"/>
      <c r="E279" s="36"/>
      <c r="F279" s="36"/>
      <c r="G279" s="36"/>
    </row>
    <row r="280" spans="1:7" x14ac:dyDescent="0.2">
      <c r="A280" s="36"/>
      <c r="B280" s="36"/>
      <c r="C280" s="36"/>
      <c r="D280" s="36"/>
      <c r="E280" s="36"/>
      <c r="F280" s="36"/>
      <c r="G280" s="36"/>
    </row>
    <row r="281" spans="1:7" x14ac:dyDescent="0.2">
      <c r="A281" s="36"/>
      <c r="B281" s="36"/>
      <c r="C281" s="36"/>
      <c r="D281" s="36"/>
      <c r="E281" s="36"/>
      <c r="F281" s="36"/>
      <c r="G281" s="36"/>
    </row>
    <row r="282" spans="1:7" x14ac:dyDescent="0.2">
      <c r="A282" s="36"/>
      <c r="B282" s="36"/>
      <c r="C282" s="36"/>
      <c r="D282" s="36"/>
      <c r="E282" s="36"/>
      <c r="F282" s="36"/>
      <c r="G282" s="36"/>
    </row>
    <row r="283" spans="1:7" x14ac:dyDescent="0.2">
      <c r="A283" s="36"/>
      <c r="B283" s="36"/>
      <c r="C283" s="36"/>
      <c r="D283" s="36"/>
      <c r="E283" s="36"/>
      <c r="F283" s="36"/>
      <c r="G283" s="36"/>
    </row>
    <row r="284" spans="1:7" x14ac:dyDescent="0.2">
      <c r="A284" s="36"/>
      <c r="B284" s="36"/>
      <c r="C284" s="36"/>
      <c r="D284" s="36"/>
      <c r="E284" s="36"/>
      <c r="F284" s="36"/>
      <c r="G284" s="36"/>
    </row>
    <row r="285" spans="1:7" x14ac:dyDescent="0.2">
      <c r="A285" s="36"/>
      <c r="B285" s="36"/>
      <c r="C285" s="36"/>
      <c r="D285" s="36"/>
      <c r="E285" s="36"/>
      <c r="F285" s="36"/>
      <c r="G285" s="36"/>
    </row>
    <row r="286" spans="1:7" x14ac:dyDescent="0.2">
      <c r="A286" s="36"/>
      <c r="B286" s="36"/>
      <c r="C286" s="36"/>
      <c r="D286" s="36"/>
      <c r="E286" s="36"/>
      <c r="F286" s="36"/>
      <c r="G286" s="36"/>
    </row>
    <row r="287" spans="1:7" x14ac:dyDescent="0.2">
      <c r="A287" s="36"/>
      <c r="B287" s="36"/>
      <c r="C287" s="36"/>
      <c r="D287" s="36"/>
      <c r="E287" s="36"/>
      <c r="F287" s="36"/>
      <c r="G287" s="36"/>
    </row>
    <row r="288" spans="1:7" x14ac:dyDescent="0.2">
      <c r="A288" s="36"/>
      <c r="B288" s="36"/>
      <c r="C288" s="36"/>
      <c r="D288" s="36"/>
      <c r="E288" s="36"/>
      <c r="F288" s="36"/>
      <c r="G288" s="36"/>
    </row>
    <row r="289" spans="1:7" x14ac:dyDescent="0.2">
      <c r="A289" s="36"/>
      <c r="B289" s="36"/>
      <c r="C289" s="36"/>
      <c r="D289" s="36"/>
      <c r="E289" s="36"/>
      <c r="F289" s="36"/>
      <c r="G289" s="36"/>
    </row>
    <row r="290" spans="1:7" x14ac:dyDescent="0.2">
      <c r="A290" s="36"/>
      <c r="B290" s="36"/>
      <c r="C290" s="36"/>
      <c r="D290" s="36"/>
      <c r="E290" s="36"/>
      <c r="F290" s="36"/>
      <c r="G290" s="36"/>
    </row>
    <row r="291" spans="1:7" x14ac:dyDescent="0.2">
      <c r="A291" s="36"/>
      <c r="B291" s="36"/>
      <c r="C291" s="36"/>
      <c r="D291" s="36"/>
      <c r="E291" s="36"/>
      <c r="F291" s="36"/>
      <c r="G291" s="36"/>
    </row>
    <row r="292" spans="1:7" x14ac:dyDescent="0.2">
      <c r="A292" s="36"/>
      <c r="B292" s="36"/>
      <c r="C292" s="36"/>
      <c r="D292" s="36"/>
      <c r="E292" s="36"/>
      <c r="F292" s="36"/>
      <c r="G292" s="36"/>
    </row>
    <row r="293" spans="1:7" x14ac:dyDescent="0.2">
      <c r="A293" s="36"/>
      <c r="B293" s="36"/>
      <c r="C293" s="36"/>
      <c r="D293" s="36"/>
      <c r="E293" s="36"/>
      <c r="F293" s="36"/>
      <c r="G293" s="36"/>
    </row>
    <row r="294" spans="1:7" x14ac:dyDescent="0.2">
      <c r="A294" s="36"/>
      <c r="B294" s="36"/>
      <c r="C294" s="36"/>
      <c r="D294" s="36"/>
      <c r="E294" s="36"/>
      <c r="F294" s="36"/>
      <c r="G294" s="36"/>
    </row>
    <row r="295" spans="1:7" x14ac:dyDescent="0.2">
      <c r="A295" s="36"/>
      <c r="B295" s="36"/>
      <c r="C295" s="36"/>
      <c r="D295" s="36"/>
      <c r="E295" s="36"/>
      <c r="F295" s="36"/>
      <c r="G295" s="36"/>
    </row>
    <row r="296" spans="1:7" x14ac:dyDescent="0.2">
      <c r="A296" s="36"/>
      <c r="B296" s="36"/>
      <c r="C296" s="36"/>
      <c r="D296" s="36"/>
      <c r="E296" s="36"/>
      <c r="F296" s="36"/>
      <c r="G296" s="36"/>
    </row>
    <row r="297" spans="1:7" x14ac:dyDescent="0.2">
      <c r="A297" s="36"/>
      <c r="B297" s="36"/>
      <c r="C297" s="36"/>
      <c r="D297" s="36"/>
      <c r="E297" s="36"/>
      <c r="F297" s="36"/>
      <c r="G297" s="36"/>
    </row>
    <row r="298" spans="1:7" x14ac:dyDescent="0.2">
      <c r="A298" s="36"/>
      <c r="B298" s="36"/>
      <c r="C298" s="36"/>
      <c r="D298" s="36"/>
      <c r="E298" s="36"/>
      <c r="F298" s="36"/>
      <c r="G298" s="36"/>
    </row>
    <row r="299" spans="1:7" x14ac:dyDescent="0.2">
      <c r="A299" s="36"/>
      <c r="B299" s="36"/>
      <c r="C299" s="36"/>
      <c r="D299" s="36"/>
      <c r="E299" s="36"/>
      <c r="F299" s="36"/>
      <c r="G299" s="36"/>
    </row>
    <row r="300" spans="1:7" x14ac:dyDescent="0.2">
      <c r="A300" s="36"/>
      <c r="B300" s="36"/>
      <c r="C300" s="36"/>
      <c r="D300" s="36"/>
      <c r="E300" s="36"/>
      <c r="F300" s="36"/>
      <c r="G300" s="36"/>
    </row>
    <row r="301" spans="1:7" x14ac:dyDescent="0.2">
      <c r="A301" s="36"/>
      <c r="B301" s="36"/>
      <c r="C301" s="36"/>
      <c r="D301" s="36"/>
      <c r="E301" s="36"/>
      <c r="F301" s="36"/>
      <c r="G301" s="36"/>
    </row>
    <row r="302" spans="1:7" x14ac:dyDescent="0.2">
      <c r="A302" s="36"/>
      <c r="B302" s="36"/>
      <c r="C302" s="36"/>
      <c r="D302" s="36"/>
      <c r="E302" s="36"/>
      <c r="F302" s="36"/>
      <c r="G302" s="36"/>
    </row>
    <row r="303" spans="1:7" x14ac:dyDescent="0.2">
      <c r="A303" s="36"/>
      <c r="B303" s="36"/>
      <c r="C303" s="36"/>
      <c r="D303" s="36"/>
      <c r="E303" s="36"/>
      <c r="F303" s="36"/>
      <c r="G303" s="36"/>
    </row>
    <row r="304" spans="1:7" x14ac:dyDescent="0.2">
      <c r="A304" s="36"/>
      <c r="B304" s="36"/>
      <c r="C304" s="36"/>
      <c r="D304" s="36"/>
      <c r="E304" s="36"/>
      <c r="F304" s="36"/>
      <c r="G304" s="36"/>
    </row>
    <row r="305" spans="1:7" x14ac:dyDescent="0.2">
      <c r="A305" s="36"/>
      <c r="B305" s="36"/>
      <c r="C305" s="36"/>
      <c r="D305" s="36"/>
      <c r="E305" s="36"/>
      <c r="F305" s="36"/>
      <c r="G305" s="36"/>
    </row>
    <row r="306" spans="1:7" x14ac:dyDescent="0.2">
      <c r="A306" s="36"/>
      <c r="B306" s="36"/>
      <c r="C306" s="36"/>
      <c r="D306" s="36"/>
      <c r="E306" s="36"/>
      <c r="F306" s="36"/>
      <c r="G306" s="36"/>
    </row>
    <row r="307" spans="1:7" x14ac:dyDescent="0.2">
      <c r="A307" s="36"/>
      <c r="B307" s="36"/>
      <c r="C307" s="36"/>
      <c r="D307" s="36"/>
      <c r="E307" s="36"/>
      <c r="F307" s="36"/>
      <c r="G307" s="36"/>
    </row>
    <row r="308" spans="1:7" x14ac:dyDescent="0.2">
      <c r="A308" s="36"/>
      <c r="B308" s="36"/>
      <c r="C308" s="36"/>
      <c r="D308" s="36"/>
      <c r="E308" s="36"/>
      <c r="F308" s="36"/>
      <c r="G308" s="36"/>
    </row>
    <row r="309" spans="1:7" x14ac:dyDescent="0.2">
      <c r="A309" s="36"/>
      <c r="B309" s="36"/>
      <c r="C309" s="36"/>
      <c r="D309" s="36"/>
      <c r="E309" s="36"/>
      <c r="F309" s="36"/>
      <c r="G309" s="36"/>
    </row>
    <row r="310" spans="1:7" x14ac:dyDescent="0.2">
      <c r="A310" s="36"/>
      <c r="B310" s="36"/>
      <c r="C310" s="36"/>
      <c r="D310" s="36"/>
      <c r="E310" s="36"/>
      <c r="F310" s="36"/>
      <c r="G310" s="36"/>
    </row>
    <row r="311" spans="1:7" x14ac:dyDescent="0.2">
      <c r="A311" s="36"/>
      <c r="B311" s="36"/>
      <c r="C311" s="36"/>
      <c r="D311" s="36"/>
      <c r="E311" s="36"/>
      <c r="F311" s="36"/>
      <c r="G311" s="36"/>
    </row>
    <row r="312" spans="1:7" x14ac:dyDescent="0.2">
      <c r="A312" s="36"/>
      <c r="B312" s="36"/>
      <c r="C312" s="36"/>
      <c r="D312" s="36"/>
      <c r="E312" s="36"/>
      <c r="F312" s="36"/>
      <c r="G312" s="36"/>
    </row>
    <row r="313" spans="1:7" x14ac:dyDescent="0.2">
      <c r="A313" s="36"/>
      <c r="B313" s="36"/>
      <c r="C313" s="36"/>
      <c r="D313" s="36"/>
      <c r="E313" s="36"/>
      <c r="F313" s="36"/>
      <c r="G313" s="36"/>
    </row>
    <row r="314" spans="1:7" x14ac:dyDescent="0.2">
      <c r="A314" s="36"/>
      <c r="B314" s="36"/>
      <c r="C314" s="36"/>
      <c r="D314" s="36"/>
      <c r="E314" s="36"/>
      <c r="F314" s="36"/>
      <c r="G314" s="36"/>
    </row>
    <row r="315" spans="1:7" x14ac:dyDescent="0.2">
      <c r="A315" s="36"/>
      <c r="B315" s="36"/>
      <c r="C315" s="36"/>
      <c r="D315" s="36"/>
      <c r="E315" s="36"/>
      <c r="F315" s="36"/>
      <c r="G315" s="36"/>
    </row>
    <row r="316" spans="1:7" x14ac:dyDescent="0.2">
      <c r="A316" s="36"/>
      <c r="B316" s="36"/>
      <c r="C316" s="36"/>
      <c r="D316" s="36"/>
      <c r="E316" s="36"/>
      <c r="F316" s="36"/>
      <c r="G316" s="36"/>
    </row>
    <row r="317" spans="1:7" x14ac:dyDescent="0.2">
      <c r="A317" s="36"/>
      <c r="B317" s="36"/>
      <c r="C317" s="36"/>
      <c r="D317" s="36"/>
      <c r="E317" s="36"/>
      <c r="F317" s="36"/>
      <c r="G317" s="36"/>
    </row>
    <row r="318" spans="1:7" x14ac:dyDescent="0.2">
      <c r="A318" s="36"/>
      <c r="B318" s="36"/>
      <c r="C318" s="36"/>
      <c r="D318" s="36"/>
      <c r="E318" s="36"/>
      <c r="F318" s="36"/>
      <c r="G318" s="36"/>
    </row>
    <row r="319" spans="1:7" x14ac:dyDescent="0.2">
      <c r="A319" s="36"/>
      <c r="B319" s="36"/>
      <c r="C319" s="36"/>
      <c r="D319" s="36"/>
      <c r="E319" s="36"/>
      <c r="F319" s="36"/>
      <c r="G319" s="36"/>
    </row>
    <row r="320" spans="1:7" x14ac:dyDescent="0.2">
      <c r="A320" s="36"/>
      <c r="B320" s="36"/>
      <c r="C320" s="36"/>
      <c r="D320" s="36"/>
      <c r="E320" s="36"/>
      <c r="F320" s="36"/>
      <c r="G320" s="36"/>
    </row>
    <row r="321" spans="1:7" x14ac:dyDescent="0.2">
      <c r="A321" s="36"/>
      <c r="B321" s="36"/>
      <c r="C321" s="36"/>
      <c r="D321" s="36"/>
      <c r="E321" s="36"/>
      <c r="F321" s="36"/>
      <c r="G321" s="36"/>
    </row>
    <row r="322" spans="1:7" x14ac:dyDescent="0.2">
      <c r="A322" s="36"/>
      <c r="B322" s="36"/>
      <c r="C322" s="36"/>
      <c r="D322" s="36"/>
      <c r="E322" s="36"/>
      <c r="F322" s="36"/>
      <c r="G322" s="36"/>
    </row>
    <row r="323" spans="1:7" x14ac:dyDescent="0.2">
      <c r="A323" s="36"/>
      <c r="B323" s="36"/>
      <c r="C323" s="36"/>
      <c r="D323" s="36"/>
      <c r="E323" s="36"/>
      <c r="F323" s="36"/>
      <c r="G323" s="36"/>
    </row>
    <row r="324" spans="1:7" x14ac:dyDescent="0.2">
      <c r="A324" s="36"/>
      <c r="B324" s="36"/>
      <c r="C324" s="36"/>
      <c r="D324" s="36"/>
      <c r="E324" s="36"/>
      <c r="F324" s="36"/>
      <c r="G324" s="36"/>
    </row>
    <row r="325" spans="1:7" x14ac:dyDescent="0.2">
      <c r="A325" s="36"/>
      <c r="B325" s="36"/>
      <c r="C325" s="36"/>
      <c r="D325" s="36"/>
      <c r="E325" s="36"/>
      <c r="F325" s="36"/>
      <c r="G325" s="36"/>
    </row>
    <row r="326" spans="1:7" x14ac:dyDescent="0.2">
      <c r="A326" s="36"/>
      <c r="B326" s="36"/>
      <c r="C326" s="36"/>
      <c r="D326" s="36"/>
      <c r="E326" s="36"/>
      <c r="F326" s="36"/>
      <c r="G326" s="36"/>
    </row>
    <row r="327" spans="1:7" x14ac:dyDescent="0.2">
      <c r="A327" s="36"/>
      <c r="B327" s="36"/>
      <c r="C327" s="36"/>
      <c r="D327" s="36"/>
      <c r="E327" s="36"/>
      <c r="F327" s="36"/>
      <c r="G327" s="36"/>
    </row>
    <row r="328" spans="1:7" x14ac:dyDescent="0.2">
      <c r="A328" s="36"/>
      <c r="B328" s="36"/>
      <c r="C328" s="36"/>
      <c r="D328" s="36"/>
      <c r="E328" s="36"/>
      <c r="F328" s="36"/>
      <c r="G328" s="36"/>
    </row>
    <row r="329" spans="1:7" x14ac:dyDescent="0.2">
      <c r="A329" s="36"/>
      <c r="B329" s="36"/>
      <c r="C329" s="36"/>
      <c r="D329" s="36"/>
      <c r="E329" s="36"/>
      <c r="F329" s="36"/>
      <c r="G329" s="36"/>
    </row>
    <row r="330" spans="1:7" x14ac:dyDescent="0.2">
      <c r="A330" s="36"/>
      <c r="B330" s="36"/>
      <c r="C330" s="36"/>
      <c r="D330" s="36"/>
      <c r="E330" s="36"/>
      <c r="F330" s="36"/>
      <c r="G330" s="36"/>
    </row>
    <row r="331" spans="1:7" x14ac:dyDescent="0.2">
      <c r="A331" s="36"/>
      <c r="B331" s="36"/>
      <c r="C331" s="36"/>
      <c r="D331" s="36"/>
      <c r="E331" s="36"/>
      <c r="F331" s="36"/>
      <c r="G331" s="36"/>
    </row>
    <row r="332" spans="1:7" x14ac:dyDescent="0.2">
      <c r="A332" s="36"/>
      <c r="B332" s="36"/>
      <c r="C332" s="36"/>
      <c r="D332" s="36"/>
      <c r="E332" s="36"/>
      <c r="F332" s="36"/>
      <c r="G332" s="36"/>
    </row>
    <row r="333" spans="1:7" x14ac:dyDescent="0.2">
      <c r="A333" s="36"/>
      <c r="B333" s="36"/>
      <c r="C333" s="36"/>
      <c r="D333" s="36"/>
      <c r="E333" s="36"/>
      <c r="F333" s="36"/>
      <c r="G333" s="36"/>
    </row>
    <row r="334" spans="1:7" x14ac:dyDescent="0.2">
      <c r="A334" s="36"/>
      <c r="B334" s="36"/>
      <c r="C334" s="36"/>
      <c r="D334" s="36"/>
      <c r="E334" s="36"/>
      <c r="F334" s="36"/>
      <c r="G334" s="36"/>
    </row>
    <row r="335" spans="1:7" x14ac:dyDescent="0.2">
      <c r="A335" s="36"/>
      <c r="B335" s="36"/>
      <c r="C335" s="36"/>
      <c r="D335" s="36"/>
      <c r="E335" s="36"/>
      <c r="F335" s="36"/>
      <c r="G335" s="36"/>
    </row>
    <row r="336" spans="1:7" x14ac:dyDescent="0.2">
      <c r="A336" s="36"/>
      <c r="B336" s="36"/>
      <c r="C336" s="36"/>
      <c r="D336" s="36"/>
      <c r="E336" s="36"/>
      <c r="F336" s="36"/>
      <c r="G336" s="36"/>
    </row>
    <row r="337" spans="1:7" x14ac:dyDescent="0.2">
      <c r="A337" s="36"/>
      <c r="B337" s="36"/>
      <c r="C337" s="36"/>
      <c r="D337" s="36"/>
      <c r="E337" s="36"/>
      <c r="F337" s="36"/>
      <c r="G337" s="36"/>
    </row>
    <row r="338" spans="1:7" x14ac:dyDescent="0.2">
      <c r="A338" s="36"/>
      <c r="B338" s="36"/>
      <c r="C338" s="36"/>
      <c r="D338" s="36"/>
      <c r="E338" s="36"/>
      <c r="F338" s="36"/>
      <c r="G338" s="36"/>
    </row>
    <row r="339" spans="1:7" x14ac:dyDescent="0.2">
      <c r="A339" s="36"/>
      <c r="B339" s="36"/>
      <c r="C339" s="36"/>
      <c r="D339" s="36"/>
      <c r="E339" s="36"/>
      <c r="F339" s="36"/>
      <c r="G339" s="36"/>
    </row>
    <row r="340" spans="1:7" x14ac:dyDescent="0.2">
      <c r="A340" s="36"/>
      <c r="B340" s="36"/>
      <c r="C340" s="36"/>
      <c r="D340" s="36"/>
      <c r="E340" s="36"/>
      <c r="F340" s="36"/>
      <c r="G340" s="36"/>
    </row>
    <row r="341" spans="1:7" x14ac:dyDescent="0.2">
      <c r="A341" s="36"/>
      <c r="B341" s="36"/>
      <c r="C341" s="36"/>
      <c r="D341" s="36"/>
      <c r="E341" s="36"/>
      <c r="F341" s="36"/>
      <c r="G341" s="36"/>
    </row>
    <row r="342" spans="1:7" x14ac:dyDescent="0.2">
      <c r="A342" s="36"/>
      <c r="B342" s="36"/>
      <c r="C342" s="36"/>
      <c r="D342" s="36"/>
      <c r="E342" s="36"/>
      <c r="F342" s="36"/>
      <c r="G342" s="36"/>
    </row>
    <row r="343" spans="1:7" x14ac:dyDescent="0.2">
      <c r="A343" s="36"/>
      <c r="B343" s="36"/>
      <c r="C343" s="36"/>
      <c r="D343" s="36"/>
      <c r="E343" s="36"/>
      <c r="F343" s="36"/>
      <c r="G343" s="36"/>
    </row>
    <row r="344" spans="1:7" x14ac:dyDescent="0.2">
      <c r="A344" s="36"/>
      <c r="B344" s="36"/>
      <c r="C344" s="36"/>
      <c r="D344" s="36"/>
      <c r="E344" s="36"/>
      <c r="F344" s="36"/>
      <c r="G344" s="36"/>
    </row>
    <row r="345" spans="1:7" x14ac:dyDescent="0.2">
      <c r="A345" s="36"/>
      <c r="B345" s="36"/>
      <c r="C345" s="36"/>
      <c r="D345" s="36"/>
      <c r="E345" s="36"/>
      <c r="F345" s="36"/>
      <c r="G345" s="36"/>
    </row>
    <row r="346" spans="1:7" x14ac:dyDescent="0.2">
      <c r="A346" s="36"/>
      <c r="B346" s="36"/>
      <c r="C346" s="36"/>
      <c r="D346" s="36"/>
      <c r="E346" s="36"/>
      <c r="F346" s="36"/>
      <c r="G346" s="36"/>
    </row>
    <row r="347" spans="1:7" x14ac:dyDescent="0.2">
      <c r="A347" s="36"/>
      <c r="B347" s="36"/>
      <c r="C347" s="36"/>
      <c r="D347" s="36"/>
      <c r="E347" s="36"/>
      <c r="F347" s="36"/>
      <c r="G347" s="36"/>
    </row>
    <row r="348" spans="1:7" x14ac:dyDescent="0.2">
      <c r="A348" s="36"/>
      <c r="B348" s="36"/>
      <c r="C348" s="36"/>
      <c r="D348" s="36"/>
      <c r="E348" s="36"/>
      <c r="F348" s="36"/>
      <c r="G348" s="36"/>
    </row>
    <row r="349" spans="1:7" x14ac:dyDescent="0.2">
      <c r="A349" s="36"/>
      <c r="B349" s="36"/>
      <c r="C349" s="36"/>
      <c r="D349" s="36"/>
      <c r="E349" s="36"/>
      <c r="F349" s="36"/>
      <c r="G349" s="36"/>
    </row>
    <row r="350" spans="1:7" x14ac:dyDescent="0.2">
      <c r="A350" s="36"/>
      <c r="B350" s="36"/>
      <c r="C350" s="36"/>
      <c r="D350" s="36"/>
      <c r="E350" s="36"/>
      <c r="F350" s="36"/>
      <c r="G350" s="36"/>
    </row>
    <row r="351" spans="1:7" x14ac:dyDescent="0.2">
      <c r="A351" s="36"/>
      <c r="B351" s="36"/>
      <c r="C351" s="36"/>
      <c r="D351" s="36"/>
      <c r="E351" s="36"/>
      <c r="F351" s="36"/>
      <c r="G351" s="36"/>
    </row>
    <row r="352" spans="1:7" x14ac:dyDescent="0.2">
      <c r="A352" s="36"/>
      <c r="B352" s="36"/>
      <c r="C352" s="36"/>
      <c r="D352" s="36"/>
      <c r="E352" s="36"/>
      <c r="F352" s="36"/>
      <c r="G352" s="36"/>
    </row>
    <row r="353" spans="1:7" x14ac:dyDescent="0.2">
      <c r="A353" s="36"/>
      <c r="B353" s="36"/>
      <c r="C353" s="36"/>
      <c r="D353" s="36"/>
      <c r="E353" s="36"/>
      <c r="F353" s="36"/>
      <c r="G353" s="36"/>
    </row>
    <row r="354" spans="1:7" x14ac:dyDescent="0.2">
      <c r="A354" s="36"/>
      <c r="B354" s="36"/>
      <c r="C354" s="36"/>
      <c r="D354" s="36"/>
      <c r="E354" s="36"/>
      <c r="F354" s="36"/>
      <c r="G354" s="36"/>
    </row>
    <row r="355" spans="1:7" x14ac:dyDescent="0.2">
      <c r="A355" s="36"/>
      <c r="B355" s="36"/>
      <c r="C355" s="36"/>
      <c r="D355" s="36"/>
      <c r="E355" s="36"/>
      <c r="F355" s="36"/>
      <c r="G355" s="36"/>
    </row>
    <row r="356" spans="1:7" x14ac:dyDescent="0.2">
      <c r="A356" s="36"/>
      <c r="B356" s="36"/>
      <c r="C356" s="36"/>
      <c r="D356" s="36"/>
      <c r="E356" s="36"/>
      <c r="F356" s="36"/>
      <c r="G356" s="36"/>
    </row>
    <row r="357" spans="1:7" x14ac:dyDescent="0.2">
      <c r="A357" s="36"/>
      <c r="B357" s="36"/>
      <c r="C357" s="36"/>
      <c r="D357" s="36"/>
      <c r="E357" s="36"/>
      <c r="F357" s="36"/>
      <c r="G357" s="36"/>
    </row>
    <row r="358" spans="1:7" x14ac:dyDescent="0.2">
      <c r="A358" s="36"/>
      <c r="B358" s="36"/>
      <c r="C358" s="36"/>
      <c r="D358" s="36"/>
      <c r="E358" s="36"/>
      <c r="F358" s="36"/>
      <c r="G358" s="36"/>
    </row>
    <row r="359" spans="1:7" x14ac:dyDescent="0.2">
      <c r="A359" s="36"/>
      <c r="B359" s="36"/>
      <c r="C359" s="36"/>
      <c r="D359" s="36"/>
      <c r="E359" s="36"/>
      <c r="F359" s="36"/>
      <c r="G359" s="36"/>
    </row>
    <row r="360" spans="1:7" x14ac:dyDescent="0.2">
      <c r="A360" s="36"/>
      <c r="B360" s="36"/>
      <c r="C360" s="36"/>
      <c r="D360" s="36"/>
      <c r="E360" s="36"/>
      <c r="F360" s="36"/>
      <c r="G360" s="36"/>
    </row>
    <row r="361" spans="1:7" x14ac:dyDescent="0.2">
      <c r="A361" s="36"/>
      <c r="B361" s="36"/>
      <c r="C361" s="36"/>
      <c r="D361" s="36"/>
      <c r="E361" s="36"/>
      <c r="F361" s="36"/>
      <c r="G361" s="36"/>
    </row>
    <row r="362" spans="1:7" x14ac:dyDescent="0.2">
      <c r="A362" s="36"/>
      <c r="B362" s="36"/>
      <c r="C362" s="36"/>
      <c r="D362" s="36"/>
      <c r="E362" s="36"/>
      <c r="F362" s="36"/>
      <c r="G362" s="36"/>
    </row>
    <row r="363" spans="1:7" x14ac:dyDescent="0.2">
      <c r="A363" s="36"/>
      <c r="B363" s="36"/>
      <c r="C363" s="36"/>
      <c r="D363" s="36"/>
      <c r="E363" s="36"/>
      <c r="F363" s="36"/>
      <c r="G363" s="36"/>
    </row>
    <row r="364" spans="1:7" x14ac:dyDescent="0.2">
      <c r="A364" s="36"/>
      <c r="B364" s="36"/>
      <c r="C364" s="36"/>
      <c r="D364" s="36"/>
      <c r="E364" s="36"/>
      <c r="F364" s="36"/>
      <c r="G364" s="36"/>
    </row>
    <row r="365" spans="1:7" x14ac:dyDescent="0.2">
      <c r="A365" s="36"/>
      <c r="B365" s="36"/>
      <c r="C365" s="36"/>
      <c r="D365" s="36"/>
      <c r="E365" s="36"/>
      <c r="F365" s="36"/>
      <c r="G365" s="36"/>
    </row>
    <row r="366" spans="1:7" x14ac:dyDescent="0.2">
      <c r="A366" s="36"/>
      <c r="B366" s="36"/>
      <c r="C366" s="36"/>
      <c r="D366" s="36"/>
      <c r="E366" s="36"/>
      <c r="F366" s="36"/>
      <c r="G366" s="36"/>
    </row>
    <row r="367" spans="1:7" x14ac:dyDescent="0.2">
      <c r="A367" s="36"/>
      <c r="B367" s="36"/>
      <c r="C367" s="36"/>
      <c r="D367" s="36"/>
      <c r="E367" s="36"/>
      <c r="F367" s="36"/>
      <c r="G367" s="36"/>
    </row>
    <row r="368" spans="1:7" x14ac:dyDescent="0.2">
      <c r="A368" s="36"/>
      <c r="B368" s="36"/>
      <c r="C368" s="36"/>
      <c r="D368" s="36"/>
      <c r="E368" s="36"/>
      <c r="F368" s="36"/>
      <c r="G368" s="36"/>
    </row>
    <row r="369" spans="1:7" x14ac:dyDescent="0.2">
      <c r="A369" s="36"/>
      <c r="B369" s="36"/>
      <c r="C369" s="36"/>
      <c r="D369" s="36"/>
      <c r="E369" s="36"/>
      <c r="F369" s="36"/>
      <c r="G369" s="36"/>
    </row>
    <row r="370" spans="1:7" x14ac:dyDescent="0.2">
      <c r="A370" s="36"/>
      <c r="B370" s="36"/>
      <c r="C370" s="36"/>
      <c r="D370" s="36"/>
      <c r="E370" s="36"/>
      <c r="F370" s="36"/>
      <c r="G370" s="36"/>
    </row>
    <row r="371" spans="1:7" x14ac:dyDescent="0.2">
      <c r="A371" s="36"/>
      <c r="B371" s="36"/>
      <c r="C371" s="36"/>
      <c r="D371" s="36"/>
      <c r="E371" s="36"/>
      <c r="F371" s="36"/>
      <c r="G371" s="36"/>
    </row>
    <row r="372" spans="1:7" x14ac:dyDescent="0.2">
      <c r="A372" s="36"/>
      <c r="B372" s="36"/>
      <c r="C372" s="36"/>
      <c r="D372" s="36"/>
      <c r="E372" s="36"/>
      <c r="F372" s="36"/>
      <c r="G372" s="36"/>
    </row>
    <row r="373" spans="1:7" x14ac:dyDescent="0.2">
      <c r="A373" s="36"/>
      <c r="B373" s="36"/>
      <c r="C373" s="36"/>
      <c r="D373" s="36"/>
      <c r="E373" s="36"/>
      <c r="F373" s="36"/>
      <c r="G373" s="36"/>
    </row>
    <row r="374" spans="1:7" x14ac:dyDescent="0.2">
      <c r="A374" s="36"/>
      <c r="B374" s="36"/>
      <c r="C374" s="36"/>
      <c r="D374" s="36"/>
      <c r="E374" s="36"/>
      <c r="F374" s="36"/>
      <c r="G374" s="36"/>
    </row>
    <row r="375" spans="1:7" x14ac:dyDescent="0.2">
      <c r="A375" s="36"/>
      <c r="B375" s="36"/>
      <c r="C375" s="36"/>
      <c r="D375" s="36"/>
      <c r="E375" s="36"/>
      <c r="F375" s="36"/>
      <c r="G375" s="36"/>
    </row>
    <row r="376" spans="1:7" x14ac:dyDescent="0.2">
      <c r="A376" s="36"/>
      <c r="B376" s="36"/>
      <c r="C376" s="36"/>
      <c r="D376" s="36"/>
      <c r="E376" s="36"/>
      <c r="F376" s="36"/>
      <c r="G376" s="36"/>
    </row>
    <row r="377" spans="1:7" x14ac:dyDescent="0.2">
      <c r="A377" s="36"/>
      <c r="B377" s="36"/>
      <c r="C377" s="36"/>
      <c r="D377" s="36"/>
      <c r="E377" s="36"/>
      <c r="F377" s="36"/>
      <c r="G377" s="36"/>
    </row>
    <row r="378" spans="1:7" x14ac:dyDescent="0.2">
      <c r="A378" s="36"/>
      <c r="B378" s="36"/>
      <c r="C378" s="36"/>
      <c r="D378" s="36"/>
      <c r="E378" s="36"/>
      <c r="F378" s="36"/>
      <c r="G378" s="36"/>
    </row>
    <row r="379" spans="1:7" x14ac:dyDescent="0.2">
      <c r="A379" s="36"/>
      <c r="B379" s="36"/>
      <c r="C379" s="36"/>
      <c r="D379" s="36"/>
      <c r="E379" s="36"/>
      <c r="F379" s="36"/>
      <c r="G379" s="36"/>
    </row>
    <row r="380" spans="1:7" x14ac:dyDescent="0.2">
      <c r="A380" s="36"/>
      <c r="B380" s="36"/>
      <c r="C380" s="36"/>
      <c r="D380" s="36"/>
      <c r="E380" s="36"/>
      <c r="F380" s="36"/>
      <c r="G380" s="36"/>
    </row>
    <row r="381" spans="1:7" x14ac:dyDescent="0.2">
      <c r="A381" s="36"/>
      <c r="B381" s="36"/>
      <c r="C381" s="36"/>
      <c r="D381" s="36"/>
      <c r="E381" s="36"/>
      <c r="F381" s="36"/>
      <c r="G381" s="36"/>
    </row>
    <row r="382" spans="1:7" x14ac:dyDescent="0.2">
      <c r="A382" s="36"/>
      <c r="B382" s="36"/>
      <c r="C382" s="36"/>
      <c r="D382" s="36"/>
      <c r="E382" s="36"/>
      <c r="F382" s="36"/>
      <c r="G382" s="36"/>
    </row>
    <row r="383" spans="1:7" x14ac:dyDescent="0.2">
      <c r="A383" s="36"/>
      <c r="B383" s="36"/>
      <c r="C383" s="36"/>
      <c r="D383" s="36"/>
      <c r="E383" s="36"/>
      <c r="F383" s="36"/>
      <c r="G383" s="36"/>
    </row>
    <row r="384" spans="1:7" x14ac:dyDescent="0.2">
      <c r="A384" s="36"/>
      <c r="B384" s="36"/>
      <c r="C384" s="36"/>
      <c r="D384" s="36"/>
      <c r="E384" s="36"/>
      <c r="F384" s="36"/>
      <c r="G384" s="36"/>
    </row>
    <row r="385" spans="1:7" x14ac:dyDescent="0.2">
      <c r="A385" s="36"/>
      <c r="B385" s="36"/>
      <c r="C385" s="36"/>
      <c r="D385" s="36"/>
      <c r="E385" s="36"/>
      <c r="F385" s="36"/>
      <c r="G385" s="36"/>
    </row>
    <row r="386" spans="1:7" x14ac:dyDescent="0.2">
      <c r="A386" s="36"/>
      <c r="B386" s="36"/>
      <c r="C386" s="36"/>
      <c r="D386" s="36"/>
      <c r="E386" s="36"/>
      <c r="F386" s="36"/>
      <c r="G386" s="36"/>
    </row>
    <row r="387" spans="1:7" x14ac:dyDescent="0.2">
      <c r="A387" s="36"/>
      <c r="B387" s="36"/>
      <c r="C387" s="36"/>
      <c r="D387" s="36"/>
      <c r="E387" s="36"/>
      <c r="F387" s="36"/>
      <c r="G387" s="36"/>
    </row>
    <row r="388" spans="1:7" x14ac:dyDescent="0.2">
      <c r="A388" s="36"/>
      <c r="B388" s="36"/>
      <c r="C388" s="36"/>
      <c r="D388" s="36"/>
      <c r="E388" s="36"/>
      <c r="F388" s="36"/>
      <c r="G388" s="36"/>
    </row>
    <row r="389" spans="1:7" x14ac:dyDescent="0.2">
      <c r="A389" s="36"/>
      <c r="B389" s="36"/>
      <c r="C389" s="36"/>
      <c r="D389" s="36"/>
      <c r="E389" s="36"/>
      <c r="F389" s="36"/>
      <c r="G389" s="36"/>
    </row>
    <row r="390" spans="1:7" x14ac:dyDescent="0.2">
      <c r="A390" s="36"/>
      <c r="B390" s="36"/>
      <c r="C390" s="36"/>
      <c r="D390" s="36"/>
      <c r="E390" s="36"/>
      <c r="F390" s="36"/>
      <c r="G390" s="36"/>
    </row>
    <row r="391" spans="1:7" x14ac:dyDescent="0.2">
      <c r="A391" s="36"/>
      <c r="B391" s="36"/>
      <c r="C391" s="36"/>
      <c r="D391" s="36"/>
      <c r="E391" s="36"/>
      <c r="F391" s="36"/>
      <c r="G391" s="36"/>
    </row>
    <row r="392" spans="1:7" x14ac:dyDescent="0.2">
      <c r="A392" s="36"/>
      <c r="B392" s="36"/>
      <c r="C392" s="36"/>
      <c r="D392" s="36"/>
      <c r="E392" s="36"/>
      <c r="F392" s="36"/>
      <c r="G392" s="36"/>
    </row>
    <row r="393" spans="1:7" x14ac:dyDescent="0.2">
      <c r="A393" s="36"/>
      <c r="B393" s="36"/>
      <c r="C393" s="36"/>
      <c r="D393" s="36"/>
      <c r="E393" s="36"/>
      <c r="F393" s="36"/>
      <c r="G393" s="36"/>
    </row>
    <row r="394" spans="1:7" x14ac:dyDescent="0.2">
      <c r="A394" s="36"/>
      <c r="B394" s="36"/>
      <c r="C394" s="36"/>
      <c r="D394" s="36"/>
      <c r="E394" s="36"/>
      <c r="F394" s="36"/>
      <c r="G394" s="36"/>
    </row>
    <row r="395" spans="1:7" x14ac:dyDescent="0.2">
      <c r="A395" s="36"/>
      <c r="B395" s="36"/>
      <c r="C395" s="36"/>
      <c r="D395" s="36"/>
      <c r="E395" s="36"/>
      <c r="F395" s="36"/>
      <c r="G395" s="36"/>
    </row>
    <row r="396" spans="1:7" x14ac:dyDescent="0.2">
      <c r="A396" s="36"/>
      <c r="B396" s="36"/>
      <c r="C396" s="36"/>
      <c r="D396" s="36"/>
      <c r="E396" s="36"/>
      <c r="F396" s="36"/>
      <c r="G396" s="36"/>
    </row>
    <row r="397" spans="1:7" x14ac:dyDescent="0.2">
      <c r="A397" s="36"/>
      <c r="B397" s="36"/>
      <c r="C397" s="36"/>
      <c r="D397" s="36"/>
      <c r="E397" s="36"/>
      <c r="F397" s="36"/>
      <c r="G397" s="36"/>
    </row>
    <row r="398" spans="1:7" x14ac:dyDescent="0.2">
      <c r="A398" s="36"/>
      <c r="B398" s="36"/>
      <c r="C398" s="36"/>
      <c r="D398" s="36"/>
      <c r="E398" s="36"/>
      <c r="F398" s="36"/>
      <c r="G398" s="36"/>
    </row>
    <row r="399" spans="1:7" x14ac:dyDescent="0.2">
      <c r="A399" s="36"/>
      <c r="B399" s="36"/>
      <c r="C399" s="36"/>
      <c r="D399" s="36"/>
      <c r="E399" s="36"/>
      <c r="F399" s="36"/>
      <c r="G399" s="36"/>
    </row>
    <row r="400" spans="1:7" x14ac:dyDescent="0.2">
      <c r="A400" s="36"/>
      <c r="B400" s="36"/>
      <c r="C400" s="36"/>
      <c r="D400" s="36"/>
      <c r="E400" s="36"/>
      <c r="F400" s="36"/>
      <c r="G400" s="36"/>
    </row>
    <row r="401" spans="1:7" x14ac:dyDescent="0.2">
      <c r="A401" s="36"/>
      <c r="B401" s="36"/>
      <c r="C401" s="36"/>
      <c r="D401" s="36"/>
      <c r="E401" s="36"/>
      <c r="F401" s="36"/>
      <c r="G401" s="36"/>
    </row>
    <row r="402" spans="1:7" x14ac:dyDescent="0.2">
      <c r="A402" s="36"/>
      <c r="B402" s="36"/>
      <c r="C402" s="36"/>
      <c r="D402" s="36"/>
      <c r="E402" s="36"/>
      <c r="F402" s="36"/>
      <c r="G402" s="36"/>
    </row>
    <row r="403" spans="1:7" x14ac:dyDescent="0.2">
      <c r="A403" s="36"/>
      <c r="B403" s="36"/>
      <c r="C403" s="36"/>
      <c r="D403" s="36"/>
      <c r="E403" s="36"/>
      <c r="F403" s="36"/>
      <c r="G403" s="36"/>
    </row>
    <row r="404" spans="1:7" x14ac:dyDescent="0.2">
      <c r="A404" s="36"/>
      <c r="B404" s="36"/>
      <c r="C404" s="36"/>
      <c r="D404" s="36"/>
      <c r="E404" s="36"/>
      <c r="F404" s="36"/>
      <c r="G404" s="36"/>
    </row>
    <row r="405" spans="1:7" x14ac:dyDescent="0.2">
      <c r="A405" s="36"/>
      <c r="B405" s="36"/>
      <c r="C405" s="36"/>
      <c r="D405" s="36"/>
      <c r="E405" s="36"/>
      <c r="F405" s="36"/>
      <c r="G405" s="36"/>
    </row>
  </sheetData>
  <mergeCells count="11">
    <mergeCell ref="B13:C14"/>
    <mergeCell ref="D14:E14"/>
    <mergeCell ref="F2:G2"/>
    <mergeCell ref="F3:G3"/>
    <mergeCell ref="D2:E2"/>
    <mergeCell ref="D3:E3"/>
    <mergeCell ref="A1:G1"/>
    <mergeCell ref="A2:C2"/>
    <mergeCell ref="A3:C3"/>
    <mergeCell ref="A4:G4"/>
    <mergeCell ref="A7:G7"/>
  </mergeCells>
  <pageMargins left="0.7" right="0.7" top="0.78740157499999996" bottom="0.78740157499999996" header="0.3" footer="0.3"/>
  <pageSetup paperSize="9" orientation="portrait" r:id="rId1"/>
  <headerFooter>
    <oddFooter>&amp;R&amp;1#&amp;"Arial"&amp;9&amp;K737373Sensitivity: Private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78"/>
  <sheetViews>
    <sheetView workbookViewId="0">
      <selection activeCell="C12" sqref="C12"/>
    </sheetView>
  </sheetViews>
  <sheetFormatPr defaultColWidth="10.89453125" defaultRowHeight="15" x14ac:dyDescent="0.2"/>
  <cols>
    <col min="1" max="1" width="6.05078125" style="1" customWidth="1"/>
    <col min="2" max="2" width="6.45703125" style="3" customWidth="1"/>
    <col min="3" max="3" width="24.078125" style="2" customWidth="1"/>
    <col min="4" max="4" width="17.890625" style="2" customWidth="1"/>
    <col min="5" max="5" width="10.4921875" style="2" customWidth="1"/>
    <col min="6" max="6" width="13.98828125" style="2" customWidth="1"/>
    <col min="7" max="7" width="23.9453125" style="3" customWidth="1"/>
    <col min="8" max="8" width="6.9921875" style="3" bestFit="1" customWidth="1"/>
    <col min="9" max="9" width="11.43359375" style="23"/>
    <col min="10" max="10" width="22.46484375" style="11" hidden="1" customWidth="1"/>
    <col min="11" max="12" width="10.0859375" style="10" hidden="1" customWidth="1"/>
    <col min="13" max="13" width="4.03515625" style="22" hidden="1" customWidth="1"/>
    <col min="14" max="14" width="6.45703125" style="30" hidden="1" customWidth="1"/>
    <col min="15" max="15" width="8.47265625" style="22" hidden="1" customWidth="1"/>
    <col min="16" max="16" width="11.43359375" style="61" hidden="1" customWidth="1"/>
  </cols>
  <sheetData>
    <row r="1" spans="1:16" ht="33.75" customHeight="1" thickBot="1" x14ac:dyDescent="0.25">
      <c r="A1" s="4" t="s">
        <v>5</v>
      </c>
      <c r="B1" s="15" t="s">
        <v>28</v>
      </c>
      <c r="C1" s="5" t="s">
        <v>0</v>
      </c>
      <c r="D1" s="5" t="s">
        <v>1</v>
      </c>
      <c r="E1" s="12" t="s">
        <v>3</v>
      </c>
      <c r="F1" s="12" t="s">
        <v>4</v>
      </c>
      <c r="G1" s="103" t="s">
        <v>2</v>
      </c>
      <c r="H1" s="104" t="s">
        <v>58</v>
      </c>
      <c r="I1" s="14" t="s">
        <v>10</v>
      </c>
      <c r="J1" s="6" t="s">
        <v>7</v>
      </c>
      <c r="K1" s="7" t="s">
        <v>6</v>
      </c>
      <c r="L1" s="7" t="s">
        <v>8</v>
      </c>
      <c r="M1" s="8" t="s">
        <v>9</v>
      </c>
      <c r="N1" s="6" t="s">
        <v>33</v>
      </c>
      <c r="O1" s="8" t="s">
        <v>32</v>
      </c>
      <c r="P1" s="62" t="s">
        <v>57</v>
      </c>
    </row>
    <row r="2" spans="1:16" x14ac:dyDescent="0.2">
      <c r="A2" s="81">
        <v>1</v>
      </c>
      <c r="B2" s="82"/>
      <c r="C2" s="91" t="s">
        <v>112</v>
      </c>
      <c r="D2" s="90" t="s">
        <v>111</v>
      </c>
      <c r="E2" s="83">
        <v>2017</v>
      </c>
      <c r="F2" s="83" t="s">
        <v>87</v>
      </c>
      <c r="G2" s="84" t="s">
        <v>113</v>
      </c>
      <c r="H2" s="84"/>
      <c r="I2" s="336" t="s">
        <v>11</v>
      </c>
      <c r="J2" s="16" t="str">
        <f>Wettkampfdaten!A3</f>
        <v>KiLa Wettkampf Altenstadt 2024</v>
      </c>
      <c r="K2" s="17" t="str">
        <f>Wettkampfdaten!D3</f>
        <v>08./09.06.2024</v>
      </c>
      <c r="L2" s="20" t="str">
        <f>Wettkampfdaten!F3</f>
        <v>Altenstadt</v>
      </c>
      <c r="M2" s="22" t="s">
        <v>10</v>
      </c>
      <c r="N2" s="30">
        <f>'Auswertung U8'!$L$2</f>
        <v>4</v>
      </c>
      <c r="O2" s="22">
        <f>'Auswertung U8'!$K$2</f>
        <v>16</v>
      </c>
      <c r="P2" s="61">
        <f>IF(Wettkampfdaten!$E$5&lt;&gt;"",COUNTA($C$2:$C$12)*Wettkampfdaten!$E$5,Wettkampfdaten!$E$6)</f>
        <v>30</v>
      </c>
    </row>
    <row r="3" spans="1:16" x14ac:dyDescent="0.2">
      <c r="A3" s="86">
        <v>2</v>
      </c>
      <c r="B3" s="87"/>
      <c r="C3" s="93" t="s">
        <v>114</v>
      </c>
      <c r="D3" s="92" t="s">
        <v>98</v>
      </c>
      <c r="E3" s="85">
        <v>2018</v>
      </c>
      <c r="F3" s="85" t="s">
        <v>87</v>
      </c>
      <c r="G3" s="88" t="str">
        <f>IF(C3&lt;&gt; "",G2,"")</f>
        <v>TSV Flitzer U8</v>
      </c>
      <c r="H3" s="88">
        <f t="shared" ref="H3:H12" si="0">IF(C3&lt;&gt; "",H$2,"")</f>
        <v>0</v>
      </c>
      <c r="I3" s="337"/>
      <c r="J3" s="16" t="str">
        <f>Wettkampfdaten!A3</f>
        <v>KiLa Wettkampf Altenstadt 2024</v>
      </c>
      <c r="K3" s="17" t="str">
        <f>Wettkampfdaten!D3</f>
        <v>08./09.06.2024</v>
      </c>
      <c r="L3" s="21" t="str">
        <f>Wettkampfdaten!F3</f>
        <v>Altenstadt</v>
      </c>
      <c r="M3" s="22" t="s">
        <v>10</v>
      </c>
      <c r="N3" s="30">
        <f>'Auswertung U8'!$L$2</f>
        <v>4</v>
      </c>
      <c r="O3" s="22">
        <f>'Auswertung U8'!$K$2</f>
        <v>16</v>
      </c>
      <c r="P3" s="61">
        <f>IF(Wettkampfdaten!$E$5&lt;&gt;"",COUNTA($C$2:$C$12)*Wettkampfdaten!$E$5,Wettkampfdaten!$E$6)</f>
        <v>30</v>
      </c>
    </row>
    <row r="4" spans="1:16" x14ac:dyDescent="0.2">
      <c r="A4" s="86">
        <v>3</v>
      </c>
      <c r="B4" s="87"/>
      <c r="C4" s="93" t="s">
        <v>115</v>
      </c>
      <c r="D4" s="92" t="s">
        <v>92</v>
      </c>
      <c r="E4" s="85">
        <v>2018</v>
      </c>
      <c r="F4" s="85" t="s">
        <v>87</v>
      </c>
      <c r="G4" s="88" t="str">
        <f>IF(C4&lt;&gt; "",G2,"")</f>
        <v>TSV Flitzer U8</v>
      </c>
      <c r="H4" s="88">
        <f t="shared" si="0"/>
        <v>0</v>
      </c>
      <c r="I4" s="337"/>
      <c r="J4" s="16" t="str">
        <f>Wettkampfdaten!A3</f>
        <v>KiLa Wettkampf Altenstadt 2024</v>
      </c>
      <c r="K4" s="18" t="str">
        <f>Wettkampfdaten!D3</f>
        <v>08./09.06.2024</v>
      </c>
      <c r="L4" s="21" t="str">
        <f>Wettkampfdaten!F3</f>
        <v>Altenstadt</v>
      </c>
      <c r="M4" s="22" t="s">
        <v>10</v>
      </c>
      <c r="N4" s="30">
        <f>'Auswertung U8'!$L$2</f>
        <v>4</v>
      </c>
      <c r="O4" s="22">
        <f>'Auswertung U8'!$K$2</f>
        <v>16</v>
      </c>
      <c r="P4" s="61">
        <f>IF(Wettkampfdaten!$E$5&lt;&gt;"",COUNTA($C$2:$C$12)*Wettkampfdaten!$E$5,Wettkampfdaten!$E$6)</f>
        <v>30</v>
      </c>
    </row>
    <row r="5" spans="1:16" x14ac:dyDescent="0.2">
      <c r="A5" s="86">
        <v>4</v>
      </c>
      <c r="B5" s="87"/>
      <c r="C5" s="93" t="s">
        <v>117</v>
      </c>
      <c r="D5" s="92" t="s">
        <v>116</v>
      </c>
      <c r="E5" s="85">
        <v>2017</v>
      </c>
      <c r="F5" s="85" t="s">
        <v>86</v>
      </c>
      <c r="G5" s="88" t="str">
        <f>IF(C5&lt;&gt; "",G2,"")</f>
        <v>TSV Flitzer U8</v>
      </c>
      <c r="H5" s="88">
        <f t="shared" si="0"/>
        <v>0</v>
      </c>
      <c r="I5" s="337"/>
      <c r="J5" s="16" t="str">
        <f>Wettkampfdaten!A3</f>
        <v>KiLa Wettkampf Altenstadt 2024</v>
      </c>
      <c r="K5" s="18" t="str">
        <f>Wettkampfdaten!D3</f>
        <v>08./09.06.2024</v>
      </c>
      <c r="L5" s="21" t="str">
        <f>Wettkampfdaten!F3</f>
        <v>Altenstadt</v>
      </c>
      <c r="M5" s="22" t="s">
        <v>10</v>
      </c>
      <c r="N5" s="30">
        <f>'Auswertung U8'!$L$2</f>
        <v>4</v>
      </c>
      <c r="O5" s="22">
        <f>'Auswertung U8'!$K$2</f>
        <v>16</v>
      </c>
      <c r="P5" s="61">
        <f>IF(Wettkampfdaten!$E$5&lt;&gt;"",COUNTA($C$2:$C$12)*Wettkampfdaten!$E$5,Wettkampfdaten!$E$6)</f>
        <v>30</v>
      </c>
    </row>
    <row r="6" spans="1:16" x14ac:dyDescent="0.2">
      <c r="A6" s="86">
        <v>5</v>
      </c>
      <c r="B6" s="87"/>
      <c r="C6" s="93" t="s">
        <v>117</v>
      </c>
      <c r="D6" s="92" t="s">
        <v>118</v>
      </c>
      <c r="E6" s="85">
        <v>2017</v>
      </c>
      <c r="F6" s="85" t="s">
        <v>86</v>
      </c>
      <c r="G6" s="88" t="str">
        <f>IF(C6&lt;&gt; "",G2,"")</f>
        <v>TSV Flitzer U8</v>
      </c>
      <c r="H6" s="88">
        <f t="shared" si="0"/>
        <v>0</v>
      </c>
      <c r="I6" s="337"/>
      <c r="J6" s="16" t="str">
        <f>Wettkampfdaten!A3</f>
        <v>KiLa Wettkampf Altenstadt 2024</v>
      </c>
      <c r="K6" s="18" t="str">
        <f>Wettkampfdaten!D3</f>
        <v>08./09.06.2024</v>
      </c>
      <c r="L6" s="21" t="str">
        <f>Wettkampfdaten!F3</f>
        <v>Altenstadt</v>
      </c>
      <c r="M6" s="22" t="s">
        <v>10</v>
      </c>
      <c r="N6" s="30">
        <f>'Auswertung U8'!$L$2</f>
        <v>4</v>
      </c>
      <c r="O6" s="22">
        <f>'Auswertung U8'!$K$2</f>
        <v>16</v>
      </c>
      <c r="P6" s="61">
        <f>IF(Wettkampfdaten!$E$5&lt;&gt;"",COUNTA($C$2:$C$12)*Wettkampfdaten!$E$5,Wettkampfdaten!$E$6)</f>
        <v>30</v>
      </c>
    </row>
    <row r="7" spans="1:16" x14ac:dyDescent="0.2">
      <c r="A7" s="86">
        <v>6</v>
      </c>
      <c r="B7" s="87"/>
      <c r="C7" s="93" t="s">
        <v>120</v>
      </c>
      <c r="D7" s="92" t="s">
        <v>119</v>
      </c>
      <c r="E7" s="85">
        <v>2017</v>
      </c>
      <c r="F7" s="85" t="s">
        <v>87</v>
      </c>
      <c r="G7" s="88" t="str">
        <f>IF(C7&lt;&gt; "",G2,"")</f>
        <v>TSV Flitzer U8</v>
      </c>
      <c r="H7" s="88">
        <f t="shared" si="0"/>
        <v>0</v>
      </c>
      <c r="I7" s="337"/>
      <c r="J7" s="16" t="str">
        <f>Wettkampfdaten!A3</f>
        <v>KiLa Wettkampf Altenstadt 2024</v>
      </c>
      <c r="K7" s="18" t="str">
        <f>Wettkampfdaten!D3</f>
        <v>08./09.06.2024</v>
      </c>
      <c r="L7" s="21" t="str">
        <f>Wettkampfdaten!F3</f>
        <v>Altenstadt</v>
      </c>
      <c r="M7" s="22" t="s">
        <v>10</v>
      </c>
      <c r="N7" s="30">
        <f>'Auswertung U8'!$L$2</f>
        <v>4</v>
      </c>
      <c r="O7" s="22">
        <f>'Auswertung U8'!$K$2</f>
        <v>16</v>
      </c>
      <c r="P7" s="61">
        <f>IF(Wettkampfdaten!$E$5&lt;&gt;"",COUNTA($C$2:$C$12)*Wettkampfdaten!$E$5,Wettkampfdaten!$E$6)</f>
        <v>30</v>
      </c>
    </row>
    <row r="8" spans="1:16" x14ac:dyDescent="0.2">
      <c r="A8" s="86">
        <v>7</v>
      </c>
      <c r="B8" s="87"/>
      <c r="C8" s="93" t="s">
        <v>122</v>
      </c>
      <c r="D8" s="92" t="s">
        <v>121</v>
      </c>
      <c r="E8" s="85">
        <v>2017</v>
      </c>
      <c r="F8" s="85" t="s">
        <v>86</v>
      </c>
      <c r="G8" s="88" t="str">
        <f>IF(C8&lt;&gt; "",G2,"")</f>
        <v>TSV Flitzer U8</v>
      </c>
      <c r="H8" s="88">
        <f t="shared" si="0"/>
        <v>0</v>
      </c>
      <c r="I8" s="337"/>
      <c r="J8" s="16" t="str">
        <f>Wettkampfdaten!A3</f>
        <v>KiLa Wettkampf Altenstadt 2024</v>
      </c>
      <c r="K8" s="18" t="str">
        <f>Wettkampfdaten!D3</f>
        <v>08./09.06.2024</v>
      </c>
      <c r="L8" s="21" t="str">
        <f>Wettkampfdaten!F3</f>
        <v>Altenstadt</v>
      </c>
      <c r="M8" s="22" t="s">
        <v>10</v>
      </c>
      <c r="N8" s="30">
        <f>'Auswertung U8'!$L$2</f>
        <v>4</v>
      </c>
      <c r="O8" s="22">
        <f>'Auswertung U8'!$K$2</f>
        <v>16</v>
      </c>
      <c r="P8" s="61">
        <f>IF(Wettkampfdaten!$E$5&lt;&gt;"",COUNTA($C$2:$C$12)*Wettkampfdaten!$E$5,Wettkampfdaten!$E$6)</f>
        <v>30</v>
      </c>
    </row>
    <row r="9" spans="1:16" x14ac:dyDescent="0.2">
      <c r="A9" s="86">
        <v>8</v>
      </c>
      <c r="B9" s="87"/>
      <c r="C9" s="93" t="s">
        <v>124</v>
      </c>
      <c r="D9" s="92" t="s">
        <v>123</v>
      </c>
      <c r="E9" s="85">
        <v>2017</v>
      </c>
      <c r="F9" s="85" t="s">
        <v>87</v>
      </c>
      <c r="G9" s="88" t="str">
        <f>IF(C9&lt;&gt; "",G2,"")</f>
        <v>TSV Flitzer U8</v>
      </c>
      <c r="H9" s="88">
        <f t="shared" si="0"/>
        <v>0</v>
      </c>
      <c r="I9" s="337"/>
      <c r="J9" s="16" t="str">
        <f>Wettkampfdaten!A3</f>
        <v>KiLa Wettkampf Altenstadt 2024</v>
      </c>
      <c r="K9" s="18" t="str">
        <f>Wettkampfdaten!D3</f>
        <v>08./09.06.2024</v>
      </c>
      <c r="L9" s="21" t="str">
        <f>Wettkampfdaten!F3</f>
        <v>Altenstadt</v>
      </c>
      <c r="M9" s="22" t="s">
        <v>10</v>
      </c>
      <c r="N9" s="30">
        <f>'Auswertung U8'!$L$2</f>
        <v>4</v>
      </c>
      <c r="O9" s="22">
        <f>'Auswertung U8'!$K$2</f>
        <v>16</v>
      </c>
      <c r="P9" s="61">
        <f>IF(Wettkampfdaten!$E$5&lt;&gt;"",COUNTA($C$2:$C$12)*Wettkampfdaten!$E$5,Wettkampfdaten!$E$6)</f>
        <v>30</v>
      </c>
    </row>
    <row r="10" spans="1:16" x14ac:dyDescent="0.2">
      <c r="A10" s="86">
        <v>9</v>
      </c>
      <c r="B10" s="87"/>
      <c r="C10" s="97" t="s">
        <v>126</v>
      </c>
      <c r="D10" s="96" t="s">
        <v>125</v>
      </c>
      <c r="E10" s="98">
        <v>2018</v>
      </c>
      <c r="F10" s="98" t="s">
        <v>87</v>
      </c>
      <c r="G10" s="88" t="str">
        <f>IF(C10&lt;&gt; "",G2,"")</f>
        <v>TSV Flitzer U8</v>
      </c>
      <c r="H10" s="88">
        <f t="shared" si="0"/>
        <v>0</v>
      </c>
      <c r="I10" s="337"/>
      <c r="J10" s="16" t="str">
        <f>Wettkampfdaten!A3</f>
        <v>KiLa Wettkampf Altenstadt 2024</v>
      </c>
      <c r="K10" s="18" t="str">
        <f>Wettkampfdaten!D3</f>
        <v>08./09.06.2024</v>
      </c>
      <c r="L10" s="21" t="str">
        <f>Wettkampfdaten!F3</f>
        <v>Altenstadt</v>
      </c>
      <c r="M10" s="22" t="s">
        <v>10</v>
      </c>
      <c r="N10" s="30">
        <f>'Auswertung U8'!$L$2</f>
        <v>4</v>
      </c>
      <c r="O10" s="22">
        <f>'Auswertung U8'!$K$2</f>
        <v>16</v>
      </c>
      <c r="P10" s="61">
        <f>IF(Wettkampfdaten!$E$5&lt;&gt;"",COUNTA($C$2:$C$12)*Wettkampfdaten!$E$5,Wettkampfdaten!$E$6)</f>
        <v>30</v>
      </c>
    </row>
    <row r="11" spans="1:16" x14ac:dyDescent="0.2">
      <c r="A11" s="86">
        <v>10</v>
      </c>
      <c r="B11" s="87"/>
      <c r="C11" s="97" t="s">
        <v>127</v>
      </c>
      <c r="D11" s="96" t="s">
        <v>98</v>
      </c>
      <c r="E11" s="98">
        <v>2018</v>
      </c>
      <c r="F11" s="98" t="s">
        <v>87</v>
      </c>
      <c r="G11" s="88" t="str">
        <f>IF(C11&lt;&gt; "",G2,"")</f>
        <v>TSV Flitzer U8</v>
      </c>
      <c r="H11" s="88">
        <f t="shared" si="0"/>
        <v>0</v>
      </c>
      <c r="I11" s="337"/>
      <c r="J11" s="16" t="str">
        <f>Wettkampfdaten!A3</f>
        <v>KiLa Wettkampf Altenstadt 2024</v>
      </c>
      <c r="K11" s="18" t="str">
        <f>Wettkampfdaten!D3</f>
        <v>08./09.06.2024</v>
      </c>
      <c r="L11" s="21" t="str">
        <f>Wettkampfdaten!F3</f>
        <v>Altenstadt</v>
      </c>
      <c r="M11" s="22" t="s">
        <v>10</v>
      </c>
      <c r="N11" s="30">
        <f>'Auswertung U8'!$L$2</f>
        <v>4</v>
      </c>
      <c r="O11" s="22">
        <f>'Auswertung U8'!$K$2</f>
        <v>16</v>
      </c>
      <c r="P11" s="61">
        <f>IF(Wettkampfdaten!$E$5&lt;&gt;"",COUNTA($C$2:$C$12)*Wettkampfdaten!$E$5,Wettkampfdaten!$E$6)</f>
        <v>30</v>
      </c>
    </row>
    <row r="12" spans="1:16" ht="15.75" thickBot="1" x14ac:dyDescent="0.25">
      <c r="A12" s="89">
        <v>11</v>
      </c>
      <c r="B12" s="95"/>
      <c r="C12" s="97" t="s">
        <v>444</v>
      </c>
      <c r="D12" s="96" t="s">
        <v>445</v>
      </c>
      <c r="E12" s="98">
        <v>2018</v>
      </c>
      <c r="F12" s="98" t="s">
        <v>86</v>
      </c>
      <c r="G12" s="99" t="str">
        <f>IF(C12&lt;&gt; "",G2,"")</f>
        <v>TSV Flitzer U8</v>
      </c>
      <c r="H12" s="88">
        <f t="shared" si="0"/>
        <v>0</v>
      </c>
      <c r="I12" s="338"/>
      <c r="J12" s="16" t="str">
        <f>Wettkampfdaten!A3</f>
        <v>KiLa Wettkampf Altenstadt 2024</v>
      </c>
      <c r="K12" s="18" t="str">
        <f>Wettkampfdaten!D3</f>
        <v>08./09.06.2024</v>
      </c>
      <c r="L12" s="21" t="str">
        <f>Wettkampfdaten!F3</f>
        <v>Altenstadt</v>
      </c>
      <c r="M12" s="22" t="s">
        <v>10</v>
      </c>
      <c r="N12" s="30">
        <f>'Auswertung U8'!$L$2</f>
        <v>4</v>
      </c>
      <c r="O12" s="22">
        <f>'Auswertung U8'!$K$2</f>
        <v>16</v>
      </c>
      <c r="P12" s="61">
        <f>IF(Wettkampfdaten!$E$5&lt;&gt;"",COUNTA($C$2:$C$12)*Wettkampfdaten!$E$5,Wettkampfdaten!$E$6)</f>
        <v>30</v>
      </c>
    </row>
    <row r="13" spans="1:16" x14ac:dyDescent="0.2">
      <c r="A13" s="63">
        <v>1</v>
      </c>
      <c r="B13" s="64"/>
      <c r="C13" s="76" t="s">
        <v>130</v>
      </c>
      <c r="D13" s="75" t="s">
        <v>129</v>
      </c>
      <c r="E13" s="65">
        <v>2017</v>
      </c>
      <c r="F13" s="65" t="s">
        <v>87</v>
      </c>
      <c r="G13" s="66" t="s">
        <v>131</v>
      </c>
      <c r="H13" s="100"/>
      <c r="I13" s="339" t="s">
        <v>14</v>
      </c>
      <c r="J13" s="16" t="str">
        <f>Wettkampfdaten!A3</f>
        <v>KiLa Wettkampf Altenstadt 2024</v>
      </c>
      <c r="K13" s="18" t="str">
        <f>Wettkampfdaten!D3</f>
        <v>08./09.06.2024</v>
      </c>
      <c r="L13" s="21" t="str">
        <f>Wettkampfdaten!F3</f>
        <v>Altenstadt</v>
      </c>
      <c r="M13" s="22" t="s">
        <v>10</v>
      </c>
      <c r="N13" s="30">
        <f>'Auswertung U8'!$L$3</f>
        <v>2</v>
      </c>
      <c r="O13" s="22">
        <f>'Auswertung U8'!$K$3</f>
        <v>7</v>
      </c>
      <c r="P13" s="61">
        <f>IF(Wettkampfdaten!$E$5&lt;&gt;"",COUNTA($C$13:$C$23)*Wettkampfdaten!$E$5,Wettkampfdaten!$E$6)</f>
        <v>30</v>
      </c>
    </row>
    <row r="14" spans="1:16" x14ac:dyDescent="0.2">
      <c r="A14" s="67">
        <v>2</v>
      </c>
      <c r="B14" s="68"/>
      <c r="C14" s="78" t="s">
        <v>132</v>
      </c>
      <c r="D14" s="77" t="s">
        <v>91</v>
      </c>
      <c r="E14" s="69">
        <v>2017</v>
      </c>
      <c r="F14" s="69" t="s">
        <v>86</v>
      </c>
      <c r="G14" s="70" t="str">
        <f>IF(C14&lt;&gt; "",G13,"")</f>
        <v>Altenstädter Minis</v>
      </c>
      <c r="H14" s="101">
        <f t="shared" ref="H14:H24" si="1">IF(C14&lt;&gt; "",H$13,"")</f>
        <v>0</v>
      </c>
      <c r="I14" s="340"/>
      <c r="J14" s="16" t="str">
        <f>Wettkampfdaten!A3</f>
        <v>KiLa Wettkampf Altenstadt 2024</v>
      </c>
      <c r="K14" s="18" t="str">
        <f>Wettkampfdaten!D3</f>
        <v>08./09.06.2024</v>
      </c>
      <c r="L14" s="21" t="str">
        <f>Wettkampfdaten!F3</f>
        <v>Altenstadt</v>
      </c>
      <c r="M14" s="22" t="s">
        <v>10</v>
      </c>
      <c r="N14" s="30">
        <f>'Auswertung U8'!$L$3</f>
        <v>2</v>
      </c>
      <c r="O14" s="22">
        <f>'Auswertung U8'!$K$3</f>
        <v>7</v>
      </c>
      <c r="P14" s="61">
        <f>IF(Wettkampfdaten!$E$5&lt;&gt;"",COUNTA($C$13:$C$23)*Wettkampfdaten!$E$5,Wettkampfdaten!$E$6)</f>
        <v>30</v>
      </c>
    </row>
    <row r="15" spans="1:16" x14ac:dyDescent="0.2">
      <c r="A15" s="67">
        <v>3</v>
      </c>
      <c r="B15" s="68"/>
      <c r="C15" s="78" t="s">
        <v>133</v>
      </c>
      <c r="D15" s="77" t="s">
        <v>93</v>
      </c>
      <c r="E15" s="69">
        <v>2017</v>
      </c>
      <c r="F15" s="69" t="s">
        <v>86</v>
      </c>
      <c r="G15" s="70" t="str">
        <f>IF(C15&lt;&gt; "",G13,"")</f>
        <v>Altenstädter Minis</v>
      </c>
      <c r="H15" s="101">
        <f t="shared" si="1"/>
        <v>0</v>
      </c>
      <c r="I15" s="340"/>
      <c r="J15" s="16" t="str">
        <f>Wettkampfdaten!A3</f>
        <v>KiLa Wettkampf Altenstadt 2024</v>
      </c>
      <c r="K15" s="18" t="str">
        <f>Wettkampfdaten!D3</f>
        <v>08./09.06.2024</v>
      </c>
      <c r="L15" s="21" t="str">
        <f>Wettkampfdaten!F3</f>
        <v>Altenstadt</v>
      </c>
      <c r="M15" s="22" t="s">
        <v>10</v>
      </c>
      <c r="N15" s="30">
        <f>'Auswertung U8'!$L$3</f>
        <v>2</v>
      </c>
      <c r="O15" s="22">
        <f>'Auswertung U8'!$K$3</f>
        <v>7</v>
      </c>
      <c r="P15" s="61">
        <f>IF(Wettkampfdaten!$E$5&lt;&gt;"",COUNTA($C$13:$C$23)*Wettkampfdaten!$E$5,Wettkampfdaten!$E$6)</f>
        <v>30</v>
      </c>
    </row>
    <row r="16" spans="1:16" x14ac:dyDescent="0.2">
      <c r="A16" s="67">
        <v>4</v>
      </c>
      <c r="B16" s="68"/>
      <c r="C16" s="78" t="s">
        <v>135</v>
      </c>
      <c r="D16" s="77" t="s">
        <v>134</v>
      </c>
      <c r="E16" s="69">
        <v>2017</v>
      </c>
      <c r="F16" s="69" t="s">
        <v>86</v>
      </c>
      <c r="G16" s="70" t="str">
        <f>IF(C16&lt;&gt; "",G13,"")</f>
        <v>Altenstädter Minis</v>
      </c>
      <c r="H16" s="101">
        <f t="shared" si="1"/>
        <v>0</v>
      </c>
      <c r="I16" s="340"/>
      <c r="J16" s="16" t="str">
        <f>Wettkampfdaten!A3</f>
        <v>KiLa Wettkampf Altenstadt 2024</v>
      </c>
      <c r="K16" s="18" t="str">
        <f>Wettkampfdaten!D3</f>
        <v>08./09.06.2024</v>
      </c>
      <c r="L16" s="21" t="str">
        <f>Wettkampfdaten!F3</f>
        <v>Altenstadt</v>
      </c>
      <c r="M16" s="22" t="s">
        <v>10</v>
      </c>
      <c r="N16" s="30">
        <f>'Auswertung U8'!$L$3</f>
        <v>2</v>
      </c>
      <c r="O16" s="22">
        <f>'Auswertung U8'!$K$3</f>
        <v>7</v>
      </c>
      <c r="P16" s="61">
        <f>IF(Wettkampfdaten!$E$5&lt;&gt;"",COUNTA($C$13:$C$23)*Wettkampfdaten!$E$5,Wettkampfdaten!$E$6)</f>
        <v>30</v>
      </c>
    </row>
    <row r="17" spans="1:16" x14ac:dyDescent="0.2">
      <c r="A17" s="67">
        <v>5</v>
      </c>
      <c r="B17" s="68"/>
      <c r="C17" s="78" t="s">
        <v>137</v>
      </c>
      <c r="D17" s="77" t="s">
        <v>136</v>
      </c>
      <c r="E17" s="69">
        <v>2017</v>
      </c>
      <c r="F17" s="69" t="s">
        <v>86</v>
      </c>
      <c r="G17" s="70" t="str">
        <f>IF(C17&lt;&gt; "",G13,"")</f>
        <v>Altenstädter Minis</v>
      </c>
      <c r="H17" s="101">
        <f t="shared" si="1"/>
        <v>0</v>
      </c>
      <c r="I17" s="340"/>
      <c r="J17" s="16" t="str">
        <f>Wettkampfdaten!A3</f>
        <v>KiLa Wettkampf Altenstadt 2024</v>
      </c>
      <c r="K17" s="18" t="str">
        <f>Wettkampfdaten!D3</f>
        <v>08./09.06.2024</v>
      </c>
      <c r="L17" s="21" t="str">
        <f>Wettkampfdaten!F3</f>
        <v>Altenstadt</v>
      </c>
      <c r="M17" s="22" t="s">
        <v>10</v>
      </c>
      <c r="N17" s="30">
        <f>'Auswertung U8'!$L$3</f>
        <v>2</v>
      </c>
      <c r="O17" s="22">
        <f>'Auswertung U8'!$K$3</f>
        <v>7</v>
      </c>
      <c r="P17" s="61">
        <f>IF(Wettkampfdaten!$E$5&lt;&gt;"",COUNTA($C$13:$C$23)*Wettkampfdaten!$E$5,Wettkampfdaten!$E$6)</f>
        <v>30</v>
      </c>
    </row>
    <row r="18" spans="1:16" x14ac:dyDescent="0.2">
      <c r="A18" s="67">
        <v>6</v>
      </c>
      <c r="B18" s="68"/>
      <c r="C18" s="78" t="s">
        <v>138</v>
      </c>
      <c r="D18" s="77" t="s">
        <v>100</v>
      </c>
      <c r="E18" s="69">
        <v>2017</v>
      </c>
      <c r="F18" s="69" t="s">
        <v>86</v>
      </c>
      <c r="G18" s="70" t="str">
        <f>IF(C18&lt;&gt; "",G13,"")</f>
        <v>Altenstädter Minis</v>
      </c>
      <c r="H18" s="101">
        <f t="shared" si="1"/>
        <v>0</v>
      </c>
      <c r="I18" s="340"/>
      <c r="J18" s="16" t="str">
        <f>Wettkampfdaten!A3</f>
        <v>KiLa Wettkampf Altenstadt 2024</v>
      </c>
      <c r="K18" s="18" t="str">
        <f>Wettkampfdaten!D3</f>
        <v>08./09.06.2024</v>
      </c>
      <c r="L18" s="21" t="str">
        <f>Wettkampfdaten!F3</f>
        <v>Altenstadt</v>
      </c>
      <c r="M18" s="22" t="s">
        <v>10</v>
      </c>
      <c r="N18" s="30">
        <f>'Auswertung U8'!$L$3</f>
        <v>2</v>
      </c>
      <c r="O18" s="22">
        <f>'Auswertung U8'!$K$3</f>
        <v>7</v>
      </c>
      <c r="P18" s="61">
        <f>IF(Wettkampfdaten!$E$5&lt;&gt;"",COUNTA($C$13:$C$23)*Wettkampfdaten!$E$5,Wettkampfdaten!$E$6)</f>
        <v>30</v>
      </c>
    </row>
    <row r="19" spans="1:16" x14ac:dyDescent="0.2">
      <c r="A19" s="67">
        <v>7</v>
      </c>
      <c r="B19" s="68"/>
      <c r="C19" s="78" t="s">
        <v>140</v>
      </c>
      <c r="D19" s="77" t="s">
        <v>139</v>
      </c>
      <c r="E19" s="69">
        <v>2017</v>
      </c>
      <c r="F19" s="69" t="s">
        <v>87</v>
      </c>
      <c r="G19" s="70" t="str">
        <f>IF(C19&lt;&gt; "",G13,"")</f>
        <v>Altenstädter Minis</v>
      </c>
      <c r="H19" s="101">
        <f t="shared" si="1"/>
        <v>0</v>
      </c>
      <c r="I19" s="340"/>
      <c r="J19" s="16" t="str">
        <f>Wettkampfdaten!A3</f>
        <v>KiLa Wettkampf Altenstadt 2024</v>
      </c>
      <c r="K19" s="18" t="str">
        <f>Wettkampfdaten!D3</f>
        <v>08./09.06.2024</v>
      </c>
      <c r="L19" s="21" t="str">
        <f>Wettkampfdaten!F3</f>
        <v>Altenstadt</v>
      </c>
      <c r="M19" s="22" t="s">
        <v>10</v>
      </c>
      <c r="N19" s="30">
        <f>'Auswertung U8'!$L$3</f>
        <v>2</v>
      </c>
      <c r="O19" s="22">
        <f>'Auswertung U8'!$K$3</f>
        <v>7</v>
      </c>
      <c r="P19" s="61">
        <f>IF(Wettkampfdaten!$E$5&lt;&gt;"",COUNTA($C$13:$C$23)*Wettkampfdaten!$E$5,Wettkampfdaten!$E$6)</f>
        <v>30</v>
      </c>
    </row>
    <row r="20" spans="1:16" x14ac:dyDescent="0.2">
      <c r="A20" s="67">
        <v>8</v>
      </c>
      <c r="B20" s="68"/>
      <c r="C20" s="78" t="s">
        <v>147</v>
      </c>
      <c r="D20" s="77" t="s">
        <v>141</v>
      </c>
      <c r="E20" s="69">
        <v>2017</v>
      </c>
      <c r="F20" s="69" t="s">
        <v>86</v>
      </c>
      <c r="G20" s="70" t="str">
        <f>IF(C20&lt;&gt; "",G13,"")</f>
        <v>Altenstädter Minis</v>
      </c>
      <c r="H20" s="101">
        <f t="shared" si="1"/>
        <v>0</v>
      </c>
      <c r="I20" s="340"/>
      <c r="J20" s="16" t="str">
        <f>Wettkampfdaten!A3</f>
        <v>KiLa Wettkampf Altenstadt 2024</v>
      </c>
      <c r="K20" s="18" t="str">
        <f>Wettkampfdaten!D3</f>
        <v>08./09.06.2024</v>
      </c>
      <c r="L20" s="21" t="str">
        <f>Wettkampfdaten!F3</f>
        <v>Altenstadt</v>
      </c>
      <c r="M20" s="22" t="s">
        <v>10</v>
      </c>
      <c r="N20" s="30">
        <f>'Auswertung U8'!$L$3</f>
        <v>2</v>
      </c>
      <c r="O20" s="22">
        <f>'Auswertung U8'!$K$3</f>
        <v>7</v>
      </c>
      <c r="P20" s="61">
        <f>IF(Wettkampfdaten!$E$5&lt;&gt;"",COUNTA($C$13:$C$23)*Wettkampfdaten!$E$5,Wettkampfdaten!$E$6)</f>
        <v>30</v>
      </c>
    </row>
    <row r="21" spans="1:16" x14ac:dyDescent="0.2">
      <c r="A21" s="67">
        <v>9</v>
      </c>
      <c r="B21" s="68"/>
      <c r="C21" s="78" t="s">
        <v>143</v>
      </c>
      <c r="D21" s="77" t="s">
        <v>142</v>
      </c>
      <c r="E21" s="69">
        <v>2017</v>
      </c>
      <c r="F21" s="69" t="s">
        <v>87</v>
      </c>
      <c r="G21" s="70" t="str">
        <f>IF(C21&lt;&gt; "",G13,"")</f>
        <v>Altenstädter Minis</v>
      </c>
      <c r="H21" s="101">
        <f t="shared" si="1"/>
        <v>0</v>
      </c>
      <c r="I21" s="340"/>
      <c r="J21" s="16" t="str">
        <f>Wettkampfdaten!A3</f>
        <v>KiLa Wettkampf Altenstadt 2024</v>
      </c>
      <c r="K21" s="18" t="str">
        <f>Wettkampfdaten!D3</f>
        <v>08./09.06.2024</v>
      </c>
      <c r="L21" s="21" t="str">
        <f>Wettkampfdaten!F3</f>
        <v>Altenstadt</v>
      </c>
      <c r="M21" s="22" t="s">
        <v>10</v>
      </c>
      <c r="N21" s="30">
        <f>'Auswertung U8'!$L$3</f>
        <v>2</v>
      </c>
      <c r="O21" s="22">
        <f>'Auswertung U8'!$K$3</f>
        <v>7</v>
      </c>
      <c r="P21" s="61">
        <f>IF(Wettkampfdaten!$E$5&lt;&gt;"",COUNTA($C$13:$C$23)*Wettkampfdaten!$E$5,Wettkampfdaten!$E$6)</f>
        <v>30</v>
      </c>
    </row>
    <row r="22" spans="1:16" x14ac:dyDescent="0.2">
      <c r="A22" s="67">
        <v>10</v>
      </c>
      <c r="B22" s="68"/>
      <c r="C22" s="78" t="s">
        <v>145</v>
      </c>
      <c r="D22" s="77" t="s">
        <v>144</v>
      </c>
      <c r="E22" s="69">
        <v>2017</v>
      </c>
      <c r="F22" s="69" t="s">
        <v>86</v>
      </c>
      <c r="G22" s="70" t="str">
        <f>IF(C22&lt;&gt; "",G13,"")</f>
        <v>Altenstädter Minis</v>
      </c>
      <c r="H22" s="101">
        <f t="shared" si="1"/>
        <v>0</v>
      </c>
      <c r="I22" s="340"/>
      <c r="J22" s="16" t="str">
        <f>Wettkampfdaten!A3</f>
        <v>KiLa Wettkampf Altenstadt 2024</v>
      </c>
      <c r="K22" s="18" t="str">
        <f>Wettkampfdaten!D3</f>
        <v>08./09.06.2024</v>
      </c>
      <c r="L22" s="21" t="str">
        <f>Wettkampfdaten!F3</f>
        <v>Altenstadt</v>
      </c>
      <c r="M22" s="22" t="s">
        <v>10</v>
      </c>
      <c r="N22" s="30">
        <f>'Auswertung U8'!$L$3</f>
        <v>2</v>
      </c>
      <c r="O22" s="22">
        <f>'Auswertung U8'!$K$3</f>
        <v>7</v>
      </c>
      <c r="P22" s="61">
        <f>IF(Wettkampfdaten!$E$5&lt;&gt;"",COUNTA($C$13:$C$23)*Wettkampfdaten!$E$5,Wettkampfdaten!$E$6)</f>
        <v>30</v>
      </c>
    </row>
    <row r="23" spans="1:16" ht="15.75" thickBot="1" x14ac:dyDescent="0.25">
      <c r="A23" s="71">
        <v>11</v>
      </c>
      <c r="B23" s="72"/>
      <c r="C23" s="80" t="s">
        <v>146</v>
      </c>
      <c r="D23" s="79" t="s">
        <v>101</v>
      </c>
      <c r="E23" s="73">
        <v>2017</v>
      </c>
      <c r="F23" s="73" t="s">
        <v>87</v>
      </c>
      <c r="G23" s="74" t="str">
        <f>IF(C23&lt;&gt; "",G13,"")</f>
        <v>Altenstädter Minis</v>
      </c>
      <c r="H23" s="102">
        <f t="shared" si="1"/>
        <v>0</v>
      </c>
      <c r="I23" s="341"/>
      <c r="J23" s="16" t="str">
        <f>Wettkampfdaten!A3</f>
        <v>KiLa Wettkampf Altenstadt 2024</v>
      </c>
      <c r="K23" s="18" t="str">
        <f>Wettkampfdaten!D3</f>
        <v>08./09.06.2024</v>
      </c>
      <c r="L23" s="21" t="str">
        <f>Wettkampfdaten!F3</f>
        <v>Altenstadt</v>
      </c>
      <c r="M23" s="22" t="s">
        <v>10</v>
      </c>
      <c r="N23" s="30">
        <f>'Auswertung U8'!$L$3</f>
        <v>2</v>
      </c>
      <c r="O23" s="22">
        <f>'Auswertung U8'!$K$3</f>
        <v>7</v>
      </c>
      <c r="P23" s="61">
        <f>IF(Wettkampfdaten!$E$5&lt;&gt;"",COUNTA($C$13:$C$23)*Wettkampfdaten!$E$5,Wettkampfdaten!$E$6)</f>
        <v>30</v>
      </c>
    </row>
    <row r="24" spans="1:16" x14ac:dyDescent="0.2">
      <c r="A24" s="81">
        <v>1</v>
      </c>
      <c r="B24" s="82"/>
      <c r="C24" s="90" t="s">
        <v>198</v>
      </c>
      <c r="D24" s="91" t="s">
        <v>199</v>
      </c>
      <c r="E24" s="83">
        <v>2017</v>
      </c>
      <c r="F24" s="83" t="s">
        <v>86</v>
      </c>
      <c r="G24" s="84" t="s">
        <v>200</v>
      </c>
      <c r="H24" s="84">
        <f t="shared" si="1"/>
        <v>0</v>
      </c>
      <c r="I24" s="336" t="s">
        <v>13</v>
      </c>
      <c r="J24" s="16" t="str">
        <f>Wettkampfdaten!A3</f>
        <v>KiLa Wettkampf Altenstadt 2024</v>
      </c>
      <c r="K24" s="18" t="str">
        <f>Wettkampfdaten!D3</f>
        <v>08./09.06.2024</v>
      </c>
      <c r="L24" s="21" t="str">
        <f>Wettkampfdaten!F3</f>
        <v>Altenstadt</v>
      </c>
      <c r="M24" s="22" t="s">
        <v>10</v>
      </c>
      <c r="N24" s="30">
        <f>'Auswertung U8'!$L$4</f>
        <v>5</v>
      </c>
      <c r="O24" s="22">
        <f>'Auswertung U8'!$K$4</f>
        <v>18</v>
      </c>
      <c r="P24" s="61">
        <f>IF(Wettkampfdaten!$E$5&lt;&gt;"",COUNTA($C$24:$C$34)*Wettkampfdaten!$E$5,Wettkampfdaten!$E$6)</f>
        <v>30</v>
      </c>
    </row>
    <row r="25" spans="1:16" x14ac:dyDescent="0.2">
      <c r="A25" s="86">
        <v>2</v>
      </c>
      <c r="B25" s="87"/>
      <c r="C25" s="92" t="s">
        <v>201</v>
      </c>
      <c r="D25" s="93" t="s">
        <v>202</v>
      </c>
      <c r="E25" s="85">
        <v>2017</v>
      </c>
      <c r="F25" s="85" t="s">
        <v>86</v>
      </c>
      <c r="G25" s="88" t="str">
        <f>IF(C25&lt;&gt; "",G24,"")</f>
        <v>Rote Teufel</v>
      </c>
      <c r="H25" s="88">
        <f t="shared" ref="H25:H34" si="2">IF(C25&lt;&gt; "",H$24,"")</f>
        <v>0</v>
      </c>
      <c r="I25" s="337"/>
      <c r="J25" s="16" t="str">
        <f>Wettkampfdaten!A3</f>
        <v>KiLa Wettkampf Altenstadt 2024</v>
      </c>
      <c r="K25" s="18" t="str">
        <f>Wettkampfdaten!D3</f>
        <v>08./09.06.2024</v>
      </c>
      <c r="L25" s="21" t="str">
        <f>Wettkampfdaten!F3</f>
        <v>Altenstadt</v>
      </c>
      <c r="M25" s="22" t="s">
        <v>10</v>
      </c>
      <c r="N25" s="30">
        <f>'Auswertung U8'!$L$4</f>
        <v>5</v>
      </c>
      <c r="O25" s="22">
        <f>'Auswertung U8'!$K$4</f>
        <v>18</v>
      </c>
      <c r="P25" s="61">
        <f>IF(Wettkampfdaten!$E$5&lt;&gt;"",COUNTA($C$24:$C$34)*Wettkampfdaten!$E$5,Wettkampfdaten!$E$6)</f>
        <v>30</v>
      </c>
    </row>
    <row r="26" spans="1:16" x14ac:dyDescent="0.2">
      <c r="A26" s="86">
        <v>3</v>
      </c>
      <c r="B26" s="87"/>
      <c r="C26" s="92" t="s">
        <v>203</v>
      </c>
      <c r="D26" s="93" t="s">
        <v>204</v>
      </c>
      <c r="E26" s="85">
        <v>2017</v>
      </c>
      <c r="F26" s="85" t="s">
        <v>87</v>
      </c>
      <c r="G26" s="88" t="str">
        <f>IF(C26&lt;&gt; "",G24,"")</f>
        <v>Rote Teufel</v>
      </c>
      <c r="H26" s="88">
        <f t="shared" si="2"/>
        <v>0</v>
      </c>
      <c r="I26" s="337"/>
      <c r="J26" s="16" t="str">
        <f>Wettkampfdaten!A3</f>
        <v>KiLa Wettkampf Altenstadt 2024</v>
      </c>
      <c r="K26" s="18" t="str">
        <f>Wettkampfdaten!D3</f>
        <v>08./09.06.2024</v>
      </c>
      <c r="L26" s="21" t="str">
        <f>Wettkampfdaten!F3</f>
        <v>Altenstadt</v>
      </c>
      <c r="M26" s="22" t="s">
        <v>10</v>
      </c>
      <c r="N26" s="30">
        <f>'Auswertung U8'!$L$4</f>
        <v>5</v>
      </c>
      <c r="O26" s="22">
        <f>'Auswertung U8'!$K$4</f>
        <v>18</v>
      </c>
      <c r="P26" s="61">
        <f>IF(Wettkampfdaten!$E$5&lt;&gt;"",COUNTA($C$24:$C$34)*Wettkampfdaten!$E$5,Wettkampfdaten!$E$6)</f>
        <v>30</v>
      </c>
    </row>
    <row r="27" spans="1:16" x14ac:dyDescent="0.2">
      <c r="A27" s="86">
        <v>4</v>
      </c>
      <c r="B27" s="87"/>
      <c r="C27" s="92" t="s">
        <v>205</v>
      </c>
      <c r="D27" s="93" t="s">
        <v>206</v>
      </c>
      <c r="E27" s="85">
        <v>2018</v>
      </c>
      <c r="F27" s="85" t="s">
        <v>86</v>
      </c>
      <c r="G27" s="88" t="str">
        <f>IF(C27&lt;&gt; "",G24,"")</f>
        <v>Rote Teufel</v>
      </c>
      <c r="H27" s="88">
        <f t="shared" si="2"/>
        <v>0</v>
      </c>
      <c r="I27" s="337"/>
      <c r="J27" s="16" t="str">
        <f>Wettkampfdaten!A3</f>
        <v>KiLa Wettkampf Altenstadt 2024</v>
      </c>
      <c r="K27" s="18" t="str">
        <f>Wettkampfdaten!D3</f>
        <v>08./09.06.2024</v>
      </c>
      <c r="L27" s="21" t="str">
        <f>Wettkampfdaten!F3</f>
        <v>Altenstadt</v>
      </c>
      <c r="M27" s="22" t="s">
        <v>10</v>
      </c>
      <c r="N27" s="30">
        <f>'Auswertung U8'!$L$4</f>
        <v>5</v>
      </c>
      <c r="O27" s="22">
        <f>'Auswertung U8'!$K$4</f>
        <v>18</v>
      </c>
      <c r="P27" s="61">
        <f>IF(Wettkampfdaten!$E$5&lt;&gt;"",COUNTA($C$24:$C$34)*Wettkampfdaten!$E$5,Wettkampfdaten!$E$6)</f>
        <v>30</v>
      </c>
    </row>
    <row r="28" spans="1:16" x14ac:dyDescent="0.2">
      <c r="A28" s="86">
        <v>5</v>
      </c>
      <c r="B28" s="87"/>
      <c r="C28" s="92" t="s">
        <v>207</v>
      </c>
      <c r="D28" s="93" t="s">
        <v>208</v>
      </c>
      <c r="E28" s="85">
        <v>2017</v>
      </c>
      <c r="F28" s="85" t="s">
        <v>87</v>
      </c>
      <c r="G28" s="88" t="str">
        <f>IF(C28&lt;&gt; "",G24,"")</f>
        <v>Rote Teufel</v>
      </c>
      <c r="H28" s="88">
        <f t="shared" si="2"/>
        <v>0</v>
      </c>
      <c r="I28" s="337"/>
      <c r="J28" s="16" t="str">
        <f>Wettkampfdaten!A3</f>
        <v>KiLa Wettkampf Altenstadt 2024</v>
      </c>
      <c r="K28" s="18" t="str">
        <f>Wettkampfdaten!D3</f>
        <v>08./09.06.2024</v>
      </c>
      <c r="L28" s="21" t="str">
        <f>Wettkampfdaten!F3</f>
        <v>Altenstadt</v>
      </c>
      <c r="M28" s="22" t="s">
        <v>10</v>
      </c>
      <c r="N28" s="30">
        <f>'Auswertung U8'!$L$4</f>
        <v>5</v>
      </c>
      <c r="O28" s="22">
        <f>'Auswertung U8'!$K$4</f>
        <v>18</v>
      </c>
      <c r="P28" s="61">
        <f>IF(Wettkampfdaten!$E$5&lt;&gt;"",COUNTA($C$24:$C$34)*Wettkampfdaten!$E$5,Wettkampfdaten!$E$6)</f>
        <v>30</v>
      </c>
    </row>
    <row r="29" spans="1:16" x14ac:dyDescent="0.2">
      <c r="A29" s="86">
        <v>6</v>
      </c>
      <c r="B29" s="87"/>
      <c r="C29" s="92" t="s">
        <v>209</v>
      </c>
      <c r="D29" s="93" t="s">
        <v>210</v>
      </c>
      <c r="E29" s="85">
        <v>2017</v>
      </c>
      <c r="F29" s="85" t="s">
        <v>86</v>
      </c>
      <c r="G29" s="88" t="str">
        <f>IF(C29&lt;&gt; "",G24,"")</f>
        <v>Rote Teufel</v>
      </c>
      <c r="H29" s="88">
        <f t="shared" si="2"/>
        <v>0</v>
      </c>
      <c r="I29" s="337"/>
      <c r="J29" s="16" t="str">
        <f>Wettkampfdaten!A3</f>
        <v>KiLa Wettkampf Altenstadt 2024</v>
      </c>
      <c r="K29" s="18" t="str">
        <f>Wettkampfdaten!D3</f>
        <v>08./09.06.2024</v>
      </c>
      <c r="L29" s="21" t="str">
        <f>Wettkampfdaten!F3</f>
        <v>Altenstadt</v>
      </c>
      <c r="M29" s="22" t="s">
        <v>10</v>
      </c>
      <c r="N29" s="30">
        <f>'Auswertung U8'!$L$4</f>
        <v>5</v>
      </c>
      <c r="O29" s="22">
        <f>'Auswertung U8'!$K$4</f>
        <v>18</v>
      </c>
      <c r="P29" s="61">
        <f>IF(Wettkampfdaten!$E$5&lt;&gt;"",COUNTA($C$24:$C$34)*Wettkampfdaten!$E$5,Wettkampfdaten!$E$6)</f>
        <v>30</v>
      </c>
    </row>
    <row r="30" spans="1:16" x14ac:dyDescent="0.2">
      <c r="A30" s="86">
        <v>7</v>
      </c>
      <c r="B30" s="87"/>
      <c r="C30" s="92" t="s">
        <v>211</v>
      </c>
      <c r="D30" s="93" t="s">
        <v>212</v>
      </c>
      <c r="E30" s="85">
        <v>2017</v>
      </c>
      <c r="F30" s="85" t="s">
        <v>86</v>
      </c>
      <c r="G30" s="88" t="str">
        <f>IF(C30&lt;&gt; "",G24,"")</f>
        <v>Rote Teufel</v>
      </c>
      <c r="H30" s="88">
        <f t="shared" si="2"/>
        <v>0</v>
      </c>
      <c r="I30" s="337"/>
      <c r="J30" s="16" t="str">
        <f>Wettkampfdaten!A3</f>
        <v>KiLa Wettkampf Altenstadt 2024</v>
      </c>
      <c r="K30" s="18" t="str">
        <f>Wettkampfdaten!D3</f>
        <v>08./09.06.2024</v>
      </c>
      <c r="L30" s="21" t="str">
        <f>Wettkampfdaten!F3</f>
        <v>Altenstadt</v>
      </c>
      <c r="M30" s="22" t="s">
        <v>10</v>
      </c>
      <c r="N30" s="30">
        <f>'Auswertung U8'!$L$4</f>
        <v>5</v>
      </c>
      <c r="O30" s="22">
        <f>'Auswertung U8'!$K$4</f>
        <v>18</v>
      </c>
      <c r="P30" s="61">
        <f>IF(Wettkampfdaten!$E$5&lt;&gt;"",COUNTA($C$24:$C$34)*Wettkampfdaten!$E$5,Wettkampfdaten!$E$6)</f>
        <v>30</v>
      </c>
    </row>
    <row r="31" spans="1:16" x14ac:dyDescent="0.2">
      <c r="A31" s="86">
        <v>8</v>
      </c>
      <c r="B31" s="87"/>
      <c r="C31" s="92"/>
      <c r="D31" s="93"/>
      <c r="E31" s="85"/>
      <c r="F31" s="85"/>
      <c r="G31" s="88" t="str">
        <f>IF(C31&lt;&gt; "",G24,"")</f>
        <v/>
      </c>
      <c r="H31" s="88" t="str">
        <f t="shared" si="2"/>
        <v/>
      </c>
      <c r="I31" s="337"/>
      <c r="J31" s="16" t="str">
        <f>Wettkampfdaten!A3</f>
        <v>KiLa Wettkampf Altenstadt 2024</v>
      </c>
      <c r="K31" s="18" t="str">
        <f>Wettkampfdaten!D3</f>
        <v>08./09.06.2024</v>
      </c>
      <c r="L31" s="21" t="str">
        <f>Wettkampfdaten!F3</f>
        <v>Altenstadt</v>
      </c>
      <c r="M31" s="22" t="s">
        <v>10</v>
      </c>
      <c r="N31" s="30">
        <f>'Auswertung U8'!$L$4</f>
        <v>5</v>
      </c>
      <c r="O31" s="22">
        <f>'Auswertung U8'!$K$4</f>
        <v>18</v>
      </c>
      <c r="P31" s="61">
        <f>IF(Wettkampfdaten!$E$5&lt;&gt;"",COUNTA($C$24:$C$34)*Wettkampfdaten!$E$5,Wettkampfdaten!$E$6)</f>
        <v>30</v>
      </c>
    </row>
    <row r="32" spans="1:16" x14ac:dyDescent="0.2">
      <c r="A32" s="86">
        <v>9</v>
      </c>
      <c r="B32" s="87"/>
      <c r="C32" s="96"/>
      <c r="D32" s="93"/>
      <c r="E32" s="85"/>
      <c r="F32" s="85"/>
      <c r="G32" s="88" t="str">
        <f>IF(C32&lt;&gt; "",G24,"")</f>
        <v/>
      </c>
      <c r="H32" s="88" t="str">
        <f t="shared" si="2"/>
        <v/>
      </c>
      <c r="I32" s="337"/>
      <c r="J32" s="16" t="str">
        <f>Wettkampfdaten!A3</f>
        <v>KiLa Wettkampf Altenstadt 2024</v>
      </c>
      <c r="K32" s="18" t="str">
        <f>Wettkampfdaten!D3</f>
        <v>08./09.06.2024</v>
      </c>
      <c r="L32" s="21" t="str">
        <f>Wettkampfdaten!F3</f>
        <v>Altenstadt</v>
      </c>
      <c r="M32" s="22" t="s">
        <v>10</v>
      </c>
      <c r="N32" s="30">
        <f>'Auswertung U8'!$L$4</f>
        <v>5</v>
      </c>
      <c r="O32" s="22">
        <f>'Auswertung U8'!$K$4</f>
        <v>18</v>
      </c>
      <c r="P32" s="61">
        <f>IF(Wettkampfdaten!$E$5&lt;&gt;"",COUNTA($C$24:$C$34)*Wettkampfdaten!$E$5,Wettkampfdaten!$E$6)</f>
        <v>30</v>
      </c>
    </row>
    <row r="33" spans="1:16" x14ac:dyDescent="0.2">
      <c r="A33" s="86">
        <v>10</v>
      </c>
      <c r="B33" s="87"/>
      <c r="C33" s="96"/>
      <c r="D33" s="93"/>
      <c r="E33" s="85"/>
      <c r="F33" s="85"/>
      <c r="G33" s="88" t="str">
        <f>IF(C33&lt;&gt; "",G24,"")</f>
        <v/>
      </c>
      <c r="H33" s="88" t="str">
        <f t="shared" si="2"/>
        <v/>
      </c>
      <c r="I33" s="337"/>
      <c r="J33" s="16" t="str">
        <f>Wettkampfdaten!A3</f>
        <v>KiLa Wettkampf Altenstadt 2024</v>
      </c>
      <c r="K33" s="18" t="str">
        <f>Wettkampfdaten!D3</f>
        <v>08./09.06.2024</v>
      </c>
      <c r="L33" s="21" t="str">
        <f>Wettkampfdaten!F3</f>
        <v>Altenstadt</v>
      </c>
      <c r="M33" s="22" t="s">
        <v>10</v>
      </c>
      <c r="N33" s="30">
        <f>'Auswertung U8'!$L$4</f>
        <v>5</v>
      </c>
      <c r="O33" s="22">
        <f>'Auswertung U8'!$K$4</f>
        <v>18</v>
      </c>
      <c r="P33" s="61">
        <f>IF(Wettkampfdaten!$E$5&lt;&gt;"",COUNTA($C$24:$C$34)*Wettkampfdaten!$E$5,Wettkampfdaten!$E$6)</f>
        <v>30</v>
      </c>
    </row>
    <row r="34" spans="1:16" ht="15.75" thickBot="1" x14ac:dyDescent="0.25">
      <c r="A34" s="89">
        <v>11</v>
      </c>
      <c r="B34" s="95"/>
      <c r="C34" s="96"/>
      <c r="D34" s="97"/>
      <c r="E34" s="98"/>
      <c r="F34" s="98"/>
      <c r="G34" s="99" t="str">
        <f>IF(C34&lt;&gt; "",G24,"")</f>
        <v/>
      </c>
      <c r="H34" s="88" t="str">
        <f t="shared" si="2"/>
        <v/>
      </c>
      <c r="I34" s="338"/>
      <c r="J34" s="16" t="str">
        <f>Wettkampfdaten!A3</f>
        <v>KiLa Wettkampf Altenstadt 2024</v>
      </c>
      <c r="K34" s="18" t="str">
        <f>Wettkampfdaten!D3</f>
        <v>08./09.06.2024</v>
      </c>
      <c r="L34" s="21" t="str">
        <f>Wettkampfdaten!F3</f>
        <v>Altenstadt</v>
      </c>
      <c r="M34" s="22" t="s">
        <v>10</v>
      </c>
      <c r="N34" s="30">
        <f>'Auswertung U8'!$L$4</f>
        <v>5</v>
      </c>
      <c r="O34" s="22">
        <f>'Auswertung U8'!$K$4</f>
        <v>18</v>
      </c>
      <c r="P34" s="61">
        <f>IF(Wettkampfdaten!$E$5&lt;&gt;"",COUNTA($C$24:$C$34)*Wettkampfdaten!$E$5,Wettkampfdaten!$E$6)</f>
        <v>30</v>
      </c>
    </row>
    <row r="35" spans="1:16" x14ac:dyDescent="0.2">
      <c r="A35" s="63">
        <v>1</v>
      </c>
      <c r="B35" s="64"/>
      <c r="C35" s="77" t="s">
        <v>216</v>
      </c>
      <c r="D35" s="78" t="s">
        <v>217</v>
      </c>
      <c r="E35" s="69">
        <v>2018</v>
      </c>
      <c r="F35" s="69" t="s">
        <v>86</v>
      </c>
      <c r="G35" s="66" t="s">
        <v>215</v>
      </c>
      <c r="H35" s="100"/>
      <c r="I35" s="339" t="s">
        <v>12</v>
      </c>
      <c r="J35" s="16" t="str">
        <f>Wettkampfdaten!A3</f>
        <v>KiLa Wettkampf Altenstadt 2024</v>
      </c>
      <c r="K35" s="18" t="str">
        <f>Wettkampfdaten!D3</f>
        <v>08./09.06.2024</v>
      </c>
      <c r="L35" s="21" t="str">
        <f>Wettkampfdaten!F3</f>
        <v>Altenstadt</v>
      </c>
      <c r="M35" s="22" t="s">
        <v>10</v>
      </c>
      <c r="N35" s="30">
        <f>'Auswertung U8'!$L$5</f>
        <v>3</v>
      </c>
      <c r="O35" s="22">
        <f>'Auswertung U8'!$K$5</f>
        <v>15</v>
      </c>
      <c r="P35" s="61">
        <f>IF(Wettkampfdaten!$E$5&lt;&gt;"",COUNTA($C$35:$C$45)*Wettkampfdaten!$E$5,Wettkampfdaten!$E$6)</f>
        <v>30</v>
      </c>
    </row>
    <row r="36" spans="1:16" x14ac:dyDescent="0.2">
      <c r="A36" s="67">
        <v>2</v>
      </c>
      <c r="B36" s="68"/>
      <c r="C36" s="77" t="s">
        <v>218</v>
      </c>
      <c r="D36" s="78" t="s">
        <v>219</v>
      </c>
      <c r="E36" s="69">
        <v>2017</v>
      </c>
      <c r="F36" s="69" t="s">
        <v>86</v>
      </c>
      <c r="G36" s="70" t="str">
        <f>IF(C36&lt;&gt; "",G35,"")</f>
        <v>Echzells jüngste KMS Kids</v>
      </c>
      <c r="H36" s="70">
        <f t="shared" ref="H36:H45" si="3">IF(C36&lt;&gt; "",H$35,"")</f>
        <v>0</v>
      </c>
      <c r="I36" s="340"/>
      <c r="J36" s="16" t="str">
        <f>Wettkampfdaten!A3</f>
        <v>KiLa Wettkampf Altenstadt 2024</v>
      </c>
      <c r="K36" s="18" t="str">
        <f>Wettkampfdaten!D3</f>
        <v>08./09.06.2024</v>
      </c>
      <c r="L36" s="21" t="str">
        <f>Wettkampfdaten!F3</f>
        <v>Altenstadt</v>
      </c>
      <c r="M36" s="22" t="s">
        <v>10</v>
      </c>
      <c r="N36" s="30">
        <f>'Auswertung U8'!$L$5</f>
        <v>3</v>
      </c>
      <c r="O36" s="22">
        <f>'Auswertung U8'!$K$5</f>
        <v>15</v>
      </c>
      <c r="P36" s="61">
        <f>IF(Wettkampfdaten!$E$5&lt;&gt;"",COUNTA($C$35:$C$45)*Wettkampfdaten!$E$5,Wettkampfdaten!$E$6)</f>
        <v>30</v>
      </c>
    </row>
    <row r="37" spans="1:16" x14ac:dyDescent="0.2">
      <c r="A37" s="67">
        <v>3</v>
      </c>
      <c r="B37" s="68"/>
      <c r="C37" s="77" t="s">
        <v>220</v>
      </c>
      <c r="D37" s="78" t="s">
        <v>188</v>
      </c>
      <c r="E37" s="69">
        <v>2018</v>
      </c>
      <c r="F37" s="69" t="s">
        <v>87</v>
      </c>
      <c r="G37" s="70" t="str">
        <f>IF(C37&lt;&gt; "",G35,"")</f>
        <v>Echzells jüngste KMS Kids</v>
      </c>
      <c r="H37" s="70">
        <f t="shared" si="3"/>
        <v>0</v>
      </c>
      <c r="I37" s="340"/>
      <c r="J37" s="16" t="str">
        <f>Wettkampfdaten!A3</f>
        <v>KiLa Wettkampf Altenstadt 2024</v>
      </c>
      <c r="K37" s="17" t="str">
        <f>Wettkampfdaten!D3</f>
        <v>08./09.06.2024</v>
      </c>
      <c r="L37" s="21" t="str">
        <f>Wettkampfdaten!F3</f>
        <v>Altenstadt</v>
      </c>
      <c r="M37" s="22" t="s">
        <v>10</v>
      </c>
      <c r="N37" s="30">
        <f>'Auswertung U8'!$L$5</f>
        <v>3</v>
      </c>
      <c r="O37" s="22">
        <f>'Auswertung U8'!$K$5</f>
        <v>15</v>
      </c>
      <c r="P37" s="61">
        <f>IF(Wettkampfdaten!$E$5&lt;&gt;"",COUNTA($C$35:$C$45)*Wettkampfdaten!$E$5,Wettkampfdaten!$E$6)</f>
        <v>30</v>
      </c>
    </row>
    <row r="38" spans="1:16" x14ac:dyDescent="0.2">
      <c r="A38" s="67">
        <v>4</v>
      </c>
      <c r="B38" s="68"/>
      <c r="C38" s="77" t="s">
        <v>221</v>
      </c>
      <c r="D38" s="78" t="s">
        <v>222</v>
      </c>
      <c r="E38" s="69">
        <v>2018</v>
      </c>
      <c r="F38" s="69" t="s">
        <v>87</v>
      </c>
      <c r="G38" s="70" t="str">
        <f>IF(C38&lt;&gt; "",G35,"")</f>
        <v>Echzells jüngste KMS Kids</v>
      </c>
      <c r="H38" s="70">
        <f t="shared" si="3"/>
        <v>0</v>
      </c>
      <c r="I38" s="340"/>
      <c r="J38" s="16" t="str">
        <f>Wettkampfdaten!A3</f>
        <v>KiLa Wettkampf Altenstadt 2024</v>
      </c>
      <c r="K38" s="17" t="str">
        <f>Wettkampfdaten!D3</f>
        <v>08./09.06.2024</v>
      </c>
      <c r="L38" s="21" t="str">
        <f>Wettkampfdaten!F3</f>
        <v>Altenstadt</v>
      </c>
      <c r="M38" s="22" t="s">
        <v>10</v>
      </c>
      <c r="N38" s="30">
        <f>'Auswertung U8'!$L$5</f>
        <v>3</v>
      </c>
      <c r="O38" s="22">
        <f>'Auswertung U8'!$K$5</f>
        <v>15</v>
      </c>
      <c r="P38" s="61">
        <f>IF(Wettkampfdaten!$E$5&lt;&gt;"",COUNTA($C$35:$C$45)*Wettkampfdaten!$E$5,Wettkampfdaten!$E$6)</f>
        <v>30</v>
      </c>
    </row>
    <row r="39" spans="1:16" x14ac:dyDescent="0.2">
      <c r="A39" s="67">
        <v>5</v>
      </c>
      <c r="B39" s="68"/>
      <c r="C39" s="77" t="s">
        <v>223</v>
      </c>
      <c r="D39" s="78" t="s">
        <v>224</v>
      </c>
      <c r="E39" s="69">
        <v>2018</v>
      </c>
      <c r="F39" s="69" t="s">
        <v>87</v>
      </c>
      <c r="G39" s="70" t="str">
        <f>IF(C39&lt;&gt; "",G35,"")</f>
        <v>Echzells jüngste KMS Kids</v>
      </c>
      <c r="H39" s="70">
        <f t="shared" si="3"/>
        <v>0</v>
      </c>
      <c r="I39" s="340"/>
      <c r="J39" s="16" t="str">
        <f>Wettkampfdaten!A3</f>
        <v>KiLa Wettkampf Altenstadt 2024</v>
      </c>
      <c r="K39" s="18" t="str">
        <f>Wettkampfdaten!D3</f>
        <v>08./09.06.2024</v>
      </c>
      <c r="L39" s="21" t="str">
        <f>Wettkampfdaten!F3</f>
        <v>Altenstadt</v>
      </c>
      <c r="M39" s="22" t="s">
        <v>10</v>
      </c>
      <c r="N39" s="30">
        <f>'Auswertung U8'!$L$5</f>
        <v>3</v>
      </c>
      <c r="O39" s="22">
        <f>'Auswertung U8'!$K$5</f>
        <v>15</v>
      </c>
      <c r="P39" s="61">
        <f>IF(Wettkampfdaten!$E$5&lt;&gt;"",COUNTA($C$35:$C$45)*Wettkampfdaten!$E$5,Wettkampfdaten!$E$6)</f>
        <v>30</v>
      </c>
    </row>
    <row r="40" spans="1:16" x14ac:dyDescent="0.2">
      <c r="A40" s="67">
        <v>6</v>
      </c>
      <c r="B40" s="68"/>
      <c r="C40" s="77" t="s">
        <v>225</v>
      </c>
      <c r="D40" s="78" t="s">
        <v>226</v>
      </c>
      <c r="E40" s="69">
        <v>2018</v>
      </c>
      <c r="F40" s="69" t="s">
        <v>86</v>
      </c>
      <c r="G40" s="70" t="str">
        <f>IF(C40&lt;&gt; "",G35,"")</f>
        <v>Echzells jüngste KMS Kids</v>
      </c>
      <c r="H40" s="70">
        <f t="shared" si="3"/>
        <v>0</v>
      </c>
      <c r="I40" s="340"/>
      <c r="J40" s="16" t="str">
        <f>Wettkampfdaten!A3</f>
        <v>KiLa Wettkampf Altenstadt 2024</v>
      </c>
      <c r="K40" s="18" t="str">
        <f>Wettkampfdaten!D3</f>
        <v>08./09.06.2024</v>
      </c>
      <c r="L40" s="21" t="str">
        <f>Wettkampfdaten!F3</f>
        <v>Altenstadt</v>
      </c>
      <c r="M40" s="22" t="s">
        <v>10</v>
      </c>
      <c r="N40" s="30">
        <f>'Auswertung U8'!$L$5</f>
        <v>3</v>
      </c>
      <c r="O40" s="22">
        <f>'Auswertung U8'!$K$5</f>
        <v>15</v>
      </c>
      <c r="P40" s="61">
        <f>IF(Wettkampfdaten!$E$5&lt;&gt;"",COUNTA($C$35:$C$45)*Wettkampfdaten!$E$5,Wettkampfdaten!$E$6)</f>
        <v>30</v>
      </c>
    </row>
    <row r="41" spans="1:16" x14ac:dyDescent="0.2">
      <c r="A41" s="67">
        <v>7</v>
      </c>
      <c r="B41" s="68"/>
      <c r="C41" s="77" t="s">
        <v>225</v>
      </c>
      <c r="D41" s="78" t="s">
        <v>227</v>
      </c>
      <c r="E41" s="69">
        <v>2018</v>
      </c>
      <c r="F41" s="69" t="s">
        <v>86</v>
      </c>
      <c r="G41" s="70" t="str">
        <f>IF(C41&lt;&gt; "",G35,"")</f>
        <v>Echzells jüngste KMS Kids</v>
      </c>
      <c r="H41" s="70">
        <f t="shared" si="3"/>
        <v>0</v>
      </c>
      <c r="I41" s="340"/>
      <c r="J41" s="16" t="str">
        <f>Wettkampfdaten!A3</f>
        <v>KiLa Wettkampf Altenstadt 2024</v>
      </c>
      <c r="K41" s="18" t="str">
        <f>Wettkampfdaten!D3</f>
        <v>08./09.06.2024</v>
      </c>
      <c r="L41" s="21" t="str">
        <f>Wettkampfdaten!F3</f>
        <v>Altenstadt</v>
      </c>
      <c r="M41" s="22" t="s">
        <v>10</v>
      </c>
      <c r="N41" s="30">
        <f>'Auswertung U8'!$L$5</f>
        <v>3</v>
      </c>
      <c r="O41" s="22">
        <f>'Auswertung U8'!$K$5</f>
        <v>15</v>
      </c>
      <c r="P41" s="61">
        <f>IF(Wettkampfdaten!$E$5&lt;&gt;"",COUNTA($C$35:$C$45)*Wettkampfdaten!$E$5,Wettkampfdaten!$E$6)</f>
        <v>30</v>
      </c>
    </row>
    <row r="42" spans="1:16" x14ac:dyDescent="0.2">
      <c r="A42" s="67">
        <v>8</v>
      </c>
      <c r="B42" s="68"/>
      <c r="C42" s="77" t="s">
        <v>228</v>
      </c>
      <c r="D42" s="78" t="s">
        <v>229</v>
      </c>
      <c r="E42" s="69">
        <v>2018</v>
      </c>
      <c r="F42" s="69" t="s">
        <v>87</v>
      </c>
      <c r="G42" s="70" t="str">
        <f>IF(C42&lt;&gt; "",G35,"")</f>
        <v>Echzells jüngste KMS Kids</v>
      </c>
      <c r="H42" s="70">
        <f t="shared" si="3"/>
        <v>0</v>
      </c>
      <c r="I42" s="340"/>
      <c r="J42" s="16" t="str">
        <f>Wettkampfdaten!A3</f>
        <v>KiLa Wettkampf Altenstadt 2024</v>
      </c>
      <c r="K42" s="18" t="str">
        <f>Wettkampfdaten!D3</f>
        <v>08./09.06.2024</v>
      </c>
      <c r="L42" s="21" t="str">
        <f>Wettkampfdaten!F3</f>
        <v>Altenstadt</v>
      </c>
      <c r="M42" s="22" t="s">
        <v>10</v>
      </c>
      <c r="N42" s="30">
        <f>'Auswertung U8'!$L$5</f>
        <v>3</v>
      </c>
      <c r="O42" s="22">
        <f>'Auswertung U8'!$K$5</f>
        <v>15</v>
      </c>
      <c r="P42" s="61">
        <f>IF(Wettkampfdaten!$E$5&lt;&gt;"",COUNTA($C$35:$C$45)*Wettkampfdaten!$E$5,Wettkampfdaten!$E$6)</f>
        <v>30</v>
      </c>
    </row>
    <row r="43" spans="1:16" x14ac:dyDescent="0.2">
      <c r="A43" s="67">
        <v>9</v>
      </c>
      <c r="B43" s="68"/>
      <c r="C43" s="77" t="s">
        <v>230</v>
      </c>
      <c r="D43" s="78" t="s">
        <v>231</v>
      </c>
      <c r="E43" s="69">
        <v>2018</v>
      </c>
      <c r="F43" s="69" t="s">
        <v>87</v>
      </c>
      <c r="G43" s="70" t="str">
        <f>IF(C43&lt;&gt; "",G35,"")</f>
        <v>Echzells jüngste KMS Kids</v>
      </c>
      <c r="H43" s="70">
        <f t="shared" si="3"/>
        <v>0</v>
      </c>
      <c r="I43" s="340"/>
      <c r="J43" s="16" t="str">
        <f>Wettkampfdaten!A3</f>
        <v>KiLa Wettkampf Altenstadt 2024</v>
      </c>
      <c r="K43" s="18" t="str">
        <f>Wettkampfdaten!D3</f>
        <v>08./09.06.2024</v>
      </c>
      <c r="L43" s="21" t="str">
        <f>Wettkampfdaten!F3</f>
        <v>Altenstadt</v>
      </c>
      <c r="M43" s="22" t="s">
        <v>10</v>
      </c>
      <c r="N43" s="30">
        <f>'Auswertung U8'!$L$5</f>
        <v>3</v>
      </c>
      <c r="O43" s="22">
        <f>'Auswertung U8'!$K$5</f>
        <v>15</v>
      </c>
      <c r="P43" s="61">
        <f>IF(Wettkampfdaten!$E$5&lt;&gt;"",COUNTA($C$35:$C$45)*Wettkampfdaten!$E$5,Wettkampfdaten!$E$6)</f>
        <v>30</v>
      </c>
    </row>
    <row r="44" spans="1:16" ht="15.75" thickBot="1" x14ac:dyDescent="0.25">
      <c r="A44" s="67">
        <v>10</v>
      </c>
      <c r="B44" s="68"/>
      <c r="C44" s="79" t="s">
        <v>257</v>
      </c>
      <c r="D44" s="251" t="s">
        <v>250</v>
      </c>
      <c r="E44" s="252">
        <v>2017</v>
      </c>
      <c r="F44" s="252" t="s">
        <v>87</v>
      </c>
      <c r="G44" s="70" t="str">
        <f>IF(C44&lt;&gt; "",G35,"")</f>
        <v>Echzells jüngste KMS Kids</v>
      </c>
      <c r="H44" s="70">
        <f t="shared" si="3"/>
        <v>0</v>
      </c>
      <c r="I44" s="340"/>
      <c r="J44" s="16" t="str">
        <f>Wettkampfdaten!A3</f>
        <v>KiLa Wettkampf Altenstadt 2024</v>
      </c>
      <c r="K44" s="18" t="str">
        <f>Wettkampfdaten!D3</f>
        <v>08./09.06.2024</v>
      </c>
      <c r="L44" s="21" t="str">
        <f>Wettkampfdaten!F3</f>
        <v>Altenstadt</v>
      </c>
      <c r="M44" s="22" t="s">
        <v>10</v>
      </c>
      <c r="N44" s="30">
        <f>'Auswertung U8'!$L$5</f>
        <v>3</v>
      </c>
      <c r="O44" s="22">
        <f>'Auswertung U8'!$K$5</f>
        <v>15</v>
      </c>
      <c r="P44" s="61">
        <f>IF(Wettkampfdaten!$E$5&lt;&gt;"",COUNTA($C$35:$C$45)*Wettkampfdaten!$E$5,Wettkampfdaten!$E$6)</f>
        <v>30</v>
      </c>
    </row>
    <row r="45" spans="1:16" ht="15.75" thickBot="1" x14ac:dyDescent="0.25">
      <c r="A45" s="71">
        <v>11</v>
      </c>
      <c r="B45" s="249"/>
      <c r="C45" s="79"/>
      <c r="D45" s="251"/>
      <c r="E45" s="252"/>
      <c r="F45" s="252"/>
      <c r="G45" s="253" t="str">
        <f>IF(C45&lt;&gt; "",G35,"")</f>
        <v/>
      </c>
      <c r="H45" s="253" t="str">
        <f t="shared" si="3"/>
        <v/>
      </c>
      <c r="I45" s="341"/>
      <c r="J45" s="16" t="str">
        <f>Wettkampfdaten!A3</f>
        <v>KiLa Wettkampf Altenstadt 2024</v>
      </c>
      <c r="K45" s="18" t="str">
        <f>Wettkampfdaten!D3</f>
        <v>08./09.06.2024</v>
      </c>
      <c r="L45" s="21" t="str">
        <f>Wettkampfdaten!F3</f>
        <v>Altenstadt</v>
      </c>
      <c r="M45" s="22" t="s">
        <v>10</v>
      </c>
      <c r="N45" s="30">
        <f>'Auswertung U8'!$L$5</f>
        <v>3</v>
      </c>
      <c r="O45" s="22">
        <f>'Auswertung U8'!$K$5</f>
        <v>15</v>
      </c>
      <c r="P45" s="61">
        <f>IF(Wettkampfdaten!$E$5&lt;&gt;"",COUNTA($C$35:$C$45)*Wettkampfdaten!$E$5,Wettkampfdaten!$E$6)</f>
        <v>30</v>
      </c>
    </row>
    <row r="46" spans="1:16" x14ac:dyDescent="0.2">
      <c r="A46" s="81">
        <v>1</v>
      </c>
      <c r="B46" s="254"/>
      <c r="C46" s="255" t="s">
        <v>273</v>
      </c>
      <c r="D46" s="256" t="s">
        <v>274</v>
      </c>
      <c r="E46" s="257">
        <v>2017</v>
      </c>
      <c r="F46" s="257" t="s">
        <v>86</v>
      </c>
      <c r="G46" s="258" t="s">
        <v>275</v>
      </c>
      <c r="H46" s="259">
        <f t="shared" ref="H46" si="4">IF(C46&lt;&gt; "",H$35,"")</f>
        <v>0</v>
      </c>
      <c r="I46" s="336" t="s">
        <v>16</v>
      </c>
      <c r="J46" s="19" t="str">
        <f>Wettkampfdaten!A3</f>
        <v>KiLa Wettkampf Altenstadt 2024</v>
      </c>
      <c r="K46" s="18" t="str">
        <f>Wettkampfdaten!D3</f>
        <v>08./09.06.2024</v>
      </c>
      <c r="L46" s="21" t="str">
        <f>Wettkampfdaten!F3</f>
        <v>Altenstadt</v>
      </c>
      <c r="M46" s="22" t="s">
        <v>10</v>
      </c>
      <c r="N46" s="30">
        <f>'Auswertung U8'!$L$6</f>
        <v>6</v>
      </c>
      <c r="O46" s="22">
        <f>'Auswertung U8'!$K$6</f>
        <v>22</v>
      </c>
      <c r="P46" s="61">
        <f>IF(Wettkampfdaten!$E$5&lt;&gt;"",COUNTA($C$46:$C$56)*Wettkampfdaten!$E$5,Wettkampfdaten!$E$6)</f>
        <v>30</v>
      </c>
    </row>
    <row r="47" spans="1:16" x14ac:dyDescent="0.2">
      <c r="A47" s="86">
        <v>2</v>
      </c>
      <c r="B47" s="87"/>
      <c r="C47" s="92" t="s">
        <v>276</v>
      </c>
      <c r="D47" s="93" t="s">
        <v>277</v>
      </c>
      <c r="E47" s="85">
        <v>2017</v>
      </c>
      <c r="F47" s="85" t="s">
        <v>87</v>
      </c>
      <c r="G47" s="88" t="str">
        <f>IF(C47&lt;&gt; "",G46,"")</f>
        <v>Die Fun-Ball Raketen</v>
      </c>
      <c r="H47" s="260">
        <f t="shared" ref="H47:H57" si="5">IF(C47&lt;&gt; "",H$46,"")</f>
        <v>0</v>
      </c>
      <c r="I47" s="337"/>
      <c r="J47" s="19" t="str">
        <f>Wettkampfdaten!A3</f>
        <v>KiLa Wettkampf Altenstadt 2024</v>
      </c>
      <c r="K47" s="18" t="str">
        <f>Wettkampfdaten!D3</f>
        <v>08./09.06.2024</v>
      </c>
      <c r="L47" s="21" t="str">
        <f>Wettkampfdaten!F3</f>
        <v>Altenstadt</v>
      </c>
      <c r="M47" s="22" t="s">
        <v>10</v>
      </c>
      <c r="N47" s="30">
        <f>'Auswertung U8'!$L$6</f>
        <v>6</v>
      </c>
      <c r="O47" s="22">
        <f>'Auswertung U8'!$K$6</f>
        <v>22</v>
      </c>
      <c r="P47" s="61">
        <f>IF(Wettkampfdaten!$E$5&lt;&gt;"",COUNTA($C$46:$C$56)*Wettkampfdaten!$E$5,Wettkampfdaten!$E$6)</f>
        <v>30</v>
      </c>
    </row>
    <row r="48" spans="1:16" x14ac:dyDescent="0.2">
      <c r="A48" s="86">
        <v>3</v>
      </c>
      <c r="B48" s="87"/>
      <c r="C48" s="92" t="s">
        <v>278</v>
      </c>
      <c r="D48" s="93" t="s">
        <v>91</v>
      </c>
      <c r="E48" s="85">
        <v>2017</v>
      </c>
      <c r="F48" s="85" t="s">
        <v>86</v>
      </c>
      <c r="G48" s="88" t="str">
        <f>IF(C48&lt;&gt; "",G46,"")</f>
        <v>Die Fun-Ball Raketen</v>
      </c>
      <c r="H48" s="260">
        <f t="shared" si="5"/>
        <v>0</v>
      </c>
      <c r="I48" s="337"/>
      <c r="J48" s="19" t="str">
        <f>Wettkampfdaten!A3</f>
        <v>KiLa Wettkampf Altenstadt 2024</v>
      </c>
      <c r="K48" s="18" t="str">
        <f>Wettkampfdaten!D3</f>
        <v>08./09.06.2024</v>
      </c>
      <c r="L48" s="21" t="str">
        <f>Wettkampfdaten!F3</f>
        <v>Altenstadt</v>
      </c>
      <c r="M48" s="22" t="s">
        <v>10</v>
      </c>
      <c r="N48" s="30">
        <f>'Auswertung U8'!$L$6</f>
        <v>6</v>
      </c>
      <c r="O48" s="22">
        <f>'Auswertung U8'!$K$6</f>
        <v>22</v>
      </c>
      <c r="P48" s="61">
        <f>IF(Wettkampfdaten!$E$5&lt;&gt;"",COUNTA($C$46:$C$56)*Wettkampfdaten!$E$5,Wettkampfdaten!$E$6)</f>
        <v>30</v>
      </c>
    </row>
    <row r="49" spans="1:16" x14ac:dyDescent="0.2">
      <c r="A49" s="86">
        <v>4</v>
      </c>
      <c r="B49" s="87"/>
      <c r="C49" s="92" t="s">
        <v>279</v>
      </c>
      <c r="D49" s="93" t="s">
        <v>280</v>
      </c>
      <c r="E49" s="85">
        <v>2018</v>
      </c>
      <c r="F49" s="85" t="s">
        <v>87</v>
      </c>
      <c r="G49" s="88" t="str">
        <f>IF(C49&lt;&gt; "",G46,"")</f>
        <v>Die Fun-Ball Raketen</v>
      </c>
      <c r="H49" s="260">
        <f t="shared" si="5"/>
        <v>0</v>
      </c>
      <c r="I49" s="337"/>
      <c r="J49" s="19" t="str">
        <f>Wettkampfdaten!A3</f>
        <v>KiLa Wettkampf Altenstadt 2024</v>
      </c>
      <c r="K49" s="18" t="str">
        <f>Wettkampfdaten!D3</f>
        <v>08./09.06.2024</v>
      </c>
      <c r="L49" s="21" t="str">
        <f>Wettkampfdaten!F3</f>
        <v>Altenstadt</v>
      </c>
      <c r="M49" s="22" t="s">
        <v>10</v>
      </c>
      <c r="N49" s="30">
        <f>'Auswertung U8'!$L$6</f>
        <v>6</v>
      </c>
      <c r="O49" s="22">
        <f>'Auswertung U8'!$K$6</f>
        <v>22</v>
      </c>
      <c r="P49" s="61">
        <f>IF(Wettkampfdaten!$E$5&lt;&gt;"",COUNTA($C$46:$C$56)*Wettkampfdaten!$E$5,Wettkampfdaten!$E$6)</f>
        <v>30</v>
      </c>
    </row>
    <row r="50" spans="1:16" x14ac:dyDescent="0.2">
      <c r="A50" s="86">
        <v>5</v>
      </c>
      <c r="B50" s="87"/>
      <c r="C50" s="92" t="s">
        <v>281</v>
      </c>
      <c r="D50" s="93" t="s">
        <v>94</v>
      </c>
      <c r="E50" s="85">
        <v>2018</v>
      </c>
      <c r="F50" s="85" t="s">
        <v>87</v>
      </c>
      <c r="G50" s="88" t="str">
        <f>IF(C50&lt;&gt; "",G46,"")</f>
        <v>Die Fun-Ball Raketen</v>
      </c>
      <c r="H50" s="260">
        <f t="shared" si="5"/>
        <v>0</v>
      </c>
      <c r="I50" s="337"/>
      <c r="J50" s="19" t="str">
        <f>Wettkampfdaten!A3</f>
        <v>KiLa Wettkampf Altenstadt 2024</v>
      </c>
      <c r="K50" s="18" t="str">
        <f>Wettkampfdaten!D3</f>
        <v>08./09.06.2024</v>
      </c>
      <c r="L50" s="21" t="str">
        <f>Wettkampfdaten!F3</f>
        <v>Altenstadt</v>
      </c>
      <c r="M50" s="22" t="s">
        <v>10</v>
      </c>
      <c r="N50" s="30">
        <f>'Auswertung U8'!$L$6</f>
        <v>6</v>
      </c>
      <c r="O50" s="22">
        <f>'Auswertung U8'!$K$6</f>
        <v>22</v>
      </c>
      <c r="P50" s="61">
        <f>IF(Wettkampfdaten!$E$5&lt;&gt;"",COUNTA($C$46:$C$56)*Wettkampfdaten!$E$5,Wettkampfdaten!$E$6)</f>
        <v>30</v>
      </c>
    </row>
    <row r="51" spans="1:16" x14ac:dyDescent="0.2">
      <c r="A51" s="86">
        <v>6</v>
      </c>
      <c r="B51" s="87"/>
      <c r="C51" s="92" t="s">
        <v>282</v>
      </c>
      <c r="D51" s="93" t="s">
        <v>283</v>
      </c>
      <c r="E51" s="85">
        <v>2019</v>
      </c>
      <c r="F51" s="85" t="s">
        <v>86</v>
      </c>
      <c r="G51" s="88" t="str">
        <f>IF(C51&lt;&gt; "",G46,"")</f>
        <v>Die Fun-Ball Raketen</v>
      </c>
      <c r="H51" s="260">
        <f t="shared" si="5"/>
        <v>0</v>
      </c>
      <c r="I51" s="337"/>
      <c r="J51" s="19" t="str">
        <f>Wettkampfdaten!A3</f>
        <v>KiLa Wettkampf Altenstadt 2024</v>
      </c>
      <c r="K51" s="18" t="str">
        <f>Wettkampfdaten!D3</f>
        <v>08./09.06.2024</v>
      </c>
      <c r="L51" s="21" t="str">
        <f>Wettkampfdaten!F3</f>
        <v>Altenstadt</v>
      </c>
      <c r="M51" s="22" t="s">
        <v>10</v>
      </c>
      <c r="N51" s="30">
        <f>'Auswertung U8'!$L$6</f>
        <v>6</v>
      </c>
      <c r="O51" s="22">
        <f>'Auswertung U8'!$K$6</f>
        <v>22</v>
      </c>
      <c r="P51" s="61">
        <f>IF(Wettkampfdaten!$E$5&lt;&gt;"",COUNTA($C$46:$C$56)*Wettkampfdaten!$E$5,Wettkampfdaten!$E$6)</f>
        <v>30</v>
      </c>
    </row>
    <row r="52" spans="1:16" x14ac:dyDescent="0.2">
      <c r="A52" s="86">
        <v>7</v>
      </c>
      <c r="B52" s="87"/>
      <c r="C52" s="92" t="s">
        <v>284</v>
      </c>
      <c r="D52" s="93" t="s">
        <v>285</v>
      </c>
      <c r="E52" s="85">
        <v>2017</v>
      </c>
      <c r="F52" s="85" t="s">
        <v>86</v>
      </c>
      <c r="G52" s="88" t="str">
        <f>IF(C52&lt;&gt; "",G46,"")</f>
        <v>Die Fun-Ball Raketen</v>
      </c>
      <c r="H52" s="260">
        <f t="shared" si="5"/>
        <v>0</v>
      </c>
      <c r="I52" s="337"/>
      <c r="J52" s="19" t="str">
        <f>Wettkampfdaten!A3</f>
        <v>KiLa Wettkampf Altenstadt 2024</v>
      </c>
      <c r="K52" s="18" t="str">
        <f>Wettkampfdaten!D3</f>
        <v>08./09.06.2024</v>
      </c>
      <c r="L52" s="21" t="str">
        <f>Wettkampfdaten!F3</f>
        <v>Altenstadt</v>
      </c>
      <c r="M52" s="22" t="s">
        <v>10</v>
      </c>
      <c r="N52" s="30">
        <f>'Auswertung U8'!$L$6</f>
        <v>6</v>
      </c>
      <c r="O52" s="22">
        <f>'Auswertung U8'!$K$6</f>
        <v>22</v>
      </c>
      <c r="P52" s="61">
        <f>IF(Wettkampfdaten!$E$5&lt;&gt;"",COUNTA($C$46:$C$56)*Wettkampfdaten!$E$5,Wettkampfdaten!$E$6)</f>
        <v>30</v>
      </c>
    </row>
    <row r="53" spans="1:16" x14ac:dyDescent="0.2">
      <c r="A53" s="86">
        <v>8</v>
      </c>
      <c r="B53" s="87"/>
      <c r="C53" s="92" t="s">
        <v>286</v>
      </c>
      <c r="D53" s="93" t="s">
        <v>287</v>
      </c>
      <c r="E53" s="85">
        <v>2017</v>
      </c>
      <c r="F53" s="85" t="s">
        <v>86</v>
      </c>
      <c r="G53" s="88" t="str">
        <f>IF(C53&lt;&gt; "",G46,"")</f>
        <v>Die Fun-Ball Raketen</v>
      </c>
      <c r="H53" s="260">
        <f t="shared" si="5"/>
        <v>0</v>
      </c>
      <c r="I53" s="337"/>
      <c r="J53" s="19" t="str">
        <f>Wettkampfdaten!A3</f>
        <v>KiLa Wettkampf Altenstadt 2024</v>
      </c>
      <c r="K53" s="18" t="str">
        <f>Wettkampfdaten!D3</f>
        <v>08./09.06.2024</v>
      </c>
      <c r="L53" s="21" t="str">
        <f>Wettkampfdaten!F3</f>
        <v>Altenstadt</v>
      </c>
      <c r="M53" s="22" t="s">
        <v>10</v>
      </c>
      <c r="N53" s="30">
        <f>'Auswertung U8'!$L$6</f>
        <v>6</v>
      </c>
      <c r="O53" s="22">
        <f>'Auswertung U8'!$K$6</f>
        <v>22</v>
      </c>
      <c r="P53" s="61">
        <f>IF(Wettkampfdaten!$E$5&lt;&gt;"",COUNTA($C$46:$C$56)*Wettkampfdaten!$E$5,Wettkampfdaten!$E$6)</f>
        <v>30</v>
      </c>
    </row>
    <row r="54" spans="1:16" x14ac:dyDescent="0.2">
      <c r="A54" s="86">
        <v>9</v>
      </c>
      <c r="B54" s="87"/>
      <c r="C54" s="92" t="s">
        <v>288</v>
      </c>
      <c r="D54" s="93" t="s">
        <v>229</v>
      </c>
      <c r="E54" s="85">
        <v>2017</v>
      </c>
      <c r="F54" s="85" t="s">
        <v>87</v>
      </c>
      <c r="G54" s="88" t="str">
        <f>IF(C54&lt;&gt; "",G46,"")</f>
        <v>Die Fun-Ball Raketen</v>
      </c>
      <c r="H54" s="260">
        <f t="shared" si="5"/>
        <v>0</v>
      </c>
      <c r="I54" s="337"/>
      <c r="J54" s="19" t="str">
        <f>Wettkampfdaten!A3</f>
        <v>KiLa Wettkampf Altenstadt 2024</v>
      </c>
      <c r="K54" s="18" t="str">
        <f>Wettkampfdaten!D3</f>
        <v>08./09.06.2024</v>
      </c>
      <c r="L54" s="21" t="str">
        <f>Wettkampfdaten!F3</f>
        <v>Altenstadt</v>
      </c>
      <c r="M54" s="22" t="s">
        <v>10</v>
      </c>
      <c r="N54" s="30">
        <f>'Auswertung U8'!$L$6</f>
        <v>6</v>
      </c>
      <c r="O54" s="22">
        <f>'Auswertung U8'!$K$6</f>
        <v>22</v>
      </c>
      <c r="P54" s="61">
        <f>IF(Wettkampfdaten!$E$5&lt;&gt;"",COUNTA($C$46:$C$56)*Wettkampfdaten!$E$5,Wettkampfdaten!$E$6)</f>
        <v>30</v>
      </c>
    </row>
    <row r="55" spans="1:16" x14ac:dyDescent="0.2">
      <c r="A55" s="86">
        <v>10</v>
      </c>
      <c r="B55" s="87"/>
      <c r="C55" s="92" t="s">
        <v>439</v>
      </c>
      <c r="D55" s="93" t="s">
        <v>440</v>
      </c>
      <c r="E55" s="85">
        <v>2017</v>
      </c>
      <c r="F55" s="85" t="s">
        <v>86</v>
      </c>
      <c r="G55" s="88" t="str">
        <f>IF(C55&lt;&gt; "",G46,"")</f>
        <v>Die Fun-Ball Raketen</v>
      </c>
      <c r="H55" s="260">
        <f t="shared" si="5"/>
        <v>0</v>
      </c>
      <c r="I55" s="337"/>
      <c r="J55" s="19" t="str">
        <f>Wettkampfdaten!A3</f>
        <v>KiLa Wettkampf Altenstadt 2024</v>
      </c>
      <c r="K55" s="18" t="str">
        <f>Wettkampfdaten!D3</f>
        <v>08./09.06.2024</v>
      </c>
      <c r="L55" s="21" t="str">
        <f>Wettkampfdaten!F3</f>
        <v>Altenstadt</v>
      </c>
      <c r="M55" s="22" t="s">
        <v>10</v>
      </c>
      <c r="N55" s="30">
        <f>'Auswertung U8'!$L$6</f>
        <v>6</v>
      </c>
      <c r="O55" s="22">
        <f>'Auswertung U8'!$K$6</f>
        <v>22</v>
      </c>
      <c r="P55" s="61">
        <f>IF(Wettkampfdaten!$E$5&lt;&gt;"",COUNTA($C$46:$C$56)*Wettkampfdaten!$E$5,Wettkampfdaten!$E$6)</f>
        <v>30</v>
      </c>
    </row>
    <row r="56" spans="1:16" ht="15.75" thickBot="1" x14ac:dyDescent="0.25">
      <c r="A56" s="89">
        <v>11</v>
      </c>
      <c r="B56" s="261"/>
      <c r="C56" s="262" t="s">
        <v>289</v>
      </c>
      <c r="D56" s="263" t="s">
        <v>290</v>
      </c>
      <c r="E56" s="264">
        <v>2017</v>
      </c>
      <c r="F56" s="264" t="s">
        <v>87</v>
      </c>
      <c r="G56" s="265" t="str">
        <f>IF(C56&lt;&gt; "",G46,"")</f>
        <v>Die Fun-Ball Raketen</v>
      </c>
      <c r="H56" s="266">
        <f t="shared" si="5"/>
        <v>0</v>
      </c>
      <c r="I56" s="338"/>
      <c r="J56" s="19" t="str">
        <f>Wettkampfdaten!A3</f>
        <v>KiLa Wettkampf Altenstadt 2024</v>
      </c>
      <c r="K56" s="18" t="str">
        <f>Wettkampfdaten!D3</f>
        <v>08./09.06.2024</v>
      </c>
      <c r="L56" s="21" t="str">
        <f>Wettkampfdaten!F3</f>
        <v>Altenstadt</v>
      </c>
      <c r="M56" s="22" t="s">
        <v>10</v>
      </c>
      <c r="N56" s="30">
        <f>'Auswertung U8'!$L$6</f>
        <v>6</v>
      </c>
      <c r="O56" s="22">
        <f>'Auswertung U8'!$K$6</f>
        <v>22</v>
      </c>
      <c r="P56" s="61">
        <f>IF(Wettkampfdaten!$E$5&lt;&gt;"",COUNTA($C$46:$C$56)*Wettkampfdaten!$E$5,Wettkampfdaten!$E$6)</f>
        <v>30</v>
      </c>
    </row>
    <row r="57" spans="1:16" x14ac:dyDescent="0.2">
      <c r="A57" s="63">
        <v>1</v>
      </c>
      <c r="B57" s="64"/>
      <c r="C57" s="75" t="s">
        <v>381</v>
      </c>
      <c r="D57" s="76" t="s">
        <v>382</v>
      </c>
      <c r="E57" s="65">
        <v>2017</v>
      </c>
      <c r="F57" s="65" t="s">
        <v>86</v>
      </c>
      <c r="G57" s="66" t="s">
        <v>383</v>
      </c>
      <c r="H57" s="100">
        <f t="shared" si="5"/>
        <v>0</v>
      </c>
      <c r="I57" s="336" t="s">
        <v>17</v>
      </c>
      <c r="J57" s="19" t="str">
        <f>Wettkampfdaten!A3</f>
        <v>KiLa Wettkampf Altenstadt 2024</v>
      </c>
      <c r="K57" s="18" t="str">
        <f>Wettkampfdaten!D3</f>
        <v>08./09.06.2024</v>
      </c>
      <c r="L57" s="21" t="str">
        <f>Wettkampfdaten!F3</f>
        <v>Altenstadt</v>
      </c>
      <c r="M57" s="22" t="s">
        <v>10</v>
      </c>
      <c r="N57" s="30">
        <f>'Auswertung U8'!$L$7</f>
        <v>1</v>
      </c>
      <c r="O57" s="22">
        <f>'Auswertung U8'!$K$7</f>
        <v>5</v>
      </c>
      <c r="P57" s="61">
        <f>IF(Wettkampfdaten!$E$5&lt;&gt;"",COUNTA($C$57:$C$67)*Wettkampfdaten!$E$5,Wettkampfdaten!$E$6)</f>
        <v>30</v>
      </c>
    </row>
    <row r="58" spans="1:16" x14ac:dyDescent="0.2">
      <c r="A58" s="67">
        <v>2</v>
      </c>
      <c r="B58" s="68"/>
      <c r="C58" s="77" t="s">
        <v>384</v>
      </c>
      <c r="D58" s="78" t="s">
        <v>385</v>
      </c>
      <c r="E58" s="69">
        <v>2017</v>
      </c>
      <c r="F58" s="69" t="s">
        <v>87</v>
      </c>
      <c r="G58" s="70" t="str">
        <f>IF(C58&lt;&gt; "",G57,"")</f>
        <v>Die schnellen Blitze</v>
      </c>
      <c r="H58" s="101">
        <f t="shared" ref="H58:H67" si="6">IF(C58&lt;&gt; "",H$57,"")</f>
        <v>0</v>
      </c>
      <c r="I58" s="337"/>
      <c r="J58" s="19" t="str">
        <f>Wettkampfdaten!A3</f>
        <v>KiLa Wettkampf Altenstadt 2024</v>
      </c>
      <c r="K58" s="18" t="str">
        <f>Wettkampfdaten!D3</f>
        <v>08./09.06.2024</v>
      </c>
      <c r="L58" s="21" t="str">
        <f>Wettkampfdaten!F3</f>
        <v>Altenstadt</v>
      </c>
      <c r="M58" s="22" t="s">
        <v>10</v>
      </c>
      <c r="N58" s="30">
        <f>'Auswertung U8'!$L$7</f>
        <v>1</v>
      </c>
      <c r="O58" s="22">
        <f>'Auswertung U8'!$K$7</f>
        <v>5</v>
      </c>
      <c r="P58" s="61">
        <f>IF(Wettkampfdaten!$E$5&lt;&gt;"",COUNTA($C$57:$C$67)*Wettkampfdaten!$E$5,Wettkampfdaten!$E$6)</f>
        <v>30</v>
      </c>
    </row>
    <row r="59" spans="1:16" x14ac:dyDescent="0.2">
      <c r="A59" s="67">
        <v>3</v>
      </c>
      <c r="B59" s="68"/>
      <c r="C59" s="77" t="s">
        <v>386</v>
      </c>
      <c r="D59" s="78" t="s">
        <v>387</v>
      </c>
      <c r="E59" s="69">
        <v>2017</v>
      </c>
      <c r="F59" s="69" t="s">
        <v>87</v>
      </c>
      <c r="G59" s="70" t="str">
        <f>IF(C59&lt;&gt; "",G57,"")</f>
        <v>Die schnellen Blitze</v>
      </c>
      <c r="H59" s="101">
        <f t="shared" si="6"/>
        <v>0</v>
      </c>
      <c r="I59" s="337"/>
      <c r="J59" s="19" t="str">
        <f>Wettkampfdaten!A3</f>
        <v>KiLa Wettkampf Altenstadt 2024</v>
      </c>
      <c r="K59" s="18" t="str">
        <f>Wettkampfdaten!D3</f>
        <v>08./09.06.2024</v>
      </c>
      <c r="L59" s="21" t="str">
        <f>Wettkampfdaten!F3</f>
        <v>Altenstadt</v>
      </c>
      <c r="M59" s="22" t="s">
        <v>10</v>
      </c>
      <c r="N59" s="30">
        <f>'Auswertung U8'!$L$7</f>
        <v>1</v>
      </c>
      <c r="O59" s="22">
        <f>'Auswertung U8'!$K$7</f>
        <v>5</v>
      </c>
      <c r="P59" s="61">
        <f>IF(Wettkampfdaten!$E$5&lt;&gt;"",COUNTA($C$57:$C$67)*Wettkampfdaten!$E$5,Wettkampfdaten!$E$6)</f>
        <v>30</v>
      </c>
    </row>
    <row r="60" spans="1:16" x14ac:dyDescent="0.2">
      <c r="A60" s="67">
        <v>4</v>
      </c>
      <c r="B60" s="68"/>
      <c r="C60" s="77" t="s">
        <v>388</v>
      </c>
      <c r="D60" s="78" t="s">
        <v>389</v>
      </c>
      <c r="E60" s="69">
        <v>2017</v>
      </c>
      <c r="F60" s="69" t="s">
        <v>87</v>
      </c>
      <c r="G60" s="70" t="str">
        <f>IF(C60&lt;&gt; "",G57,"")</f>
        <v>Die schnellen Blitze</v>
      </c>
      <c r="H60" s="101">
        <f t="shared" si="6"/>
        <v>0</v>
      </c>
      <c r="I60" s="337"/>
      <c r="J60" s="19" t="str">
        <f>Wettkampfdaten!A3</f>
        <v>KiLa Wettkampf Altenstadt 2024</v>
      </c>
      <c r="K60" s="18" t="str">
        <f>Wettkampfdaten!D3</f>
        <v>08./09.06.2024</v>
      </c>
      <c r="L60" s="21" t="str">
        <f>Wettkampfdaten!F3</f>
        <v>Altenstadt</v>
      </c>
      <c r="M60" s="22" t="s">
        <v>10</v>
      </c>
      <c r="N60" s="30">
        <f>'Auswertung U8'!$L$7</f>
        <v>1</v>
      </c>
      <c r="O60" s="22">
        <f>'Auswertung U8'!$K$7</f>
        <v>5</v>
      </c>
      <c r="P60" s="61">
        <f>IF(Wettkampfdaten!$E$5&lt;&gt;"",COUNTA($C$57:$C$67)*Wettkampfdaten!$E$5,Wettkampfdaten!$E$6)</f>
        <v>30</v>
      </c>
    </row>
    <row r="61" spans="1:16" x14ac:dyDescent="0.2">
      <c r="A61" s="67">
        <v>5</v>
      </c>
      <c r="B61" s="68"/>
      <c r="C61" s="77" t="s">
        <v>390</v>
      </c>
      <c r="D61" s="78" t="s">
        <v>391</v>
      </c>
      <c r="E61" s="69">
        <v>2017</v>
      </c>
      <c r="F61" s="69" t="s">
        <v>87</v>
      </c>
      <c r="G61" s="70" t="str">
        <f>IF(C61&lt;&gt; "",G57,"")</f>
        <v>Die schnellen Blitze</v>
      </c>
      <c r="H61" s="101">
        <f t="shared" si="6"/>
        <v>0</v>
      </c>
      <c r="I61" s="337"/>
      <c r="J61" s="19" t="str">
        <f>Wettkampfdaten!A3</f>
        <v>KiLa Wettkampf Altenstadt 2024</v>
      </c>
      <c r="K61" s="18" t="str">
        <f>Wettkampfdaten!D3</f>
        <v>08./09.06.2024</v>
      </c>
      <c r="L61" s="21" t="str">
        <f>Wettkampfdaten!F3</f>
        <v>Altenstadt</v>
      </c>
      <c r="M61" s="22" t="s">
        <v>10</v>
      </c>
      <c r="N61" s="30">
        <f>'Auswertung U8'!$L$7</f>
        <v>1</v>
      </c>
      <c r="O61" s="22">
        <f>'Auswertung U8'!$K$7</f>
        <v>5</v>
      </c>
      <c r="P61" s="61">
        <f>IF(Wettkampfdaten!$E$5&lt;&gt;"",COUNTA($C$57:$C$67)*Wettkampfdaten!$E$5,Wettkampfdaten!$E$6)</f>
        <v>30</v>
      </c>
    </row>
    <row r="62" spans="1:16" x14ac:dyDescent="0.2">
      <c r="A62" s="67">
        <v>6</v>
      </c>
      <c r="B62" s="68"/>
      <c r="C62" s="77" t="s">
        <v>392</v>
      </c>
      <c r="D62" s="78" t="s">
        <v>393</v>
      </c>
      <c r="E62" s="69">
        <v>2017</v>
      </c>
      <c r="F62" s="69" t="s">
        <v>86</v>
      </c>
      <c r="G62" s="70" t="str">
        <f>IF(C62&lt;&gt; "",G57,"")</f>
        <v>Die schnellen Blitze</v>
      </c>
      <c r="H62" s="101">
        <f t="shared" si="6"/>
        <v>0</v>
      </c>
      <c r="I62" s="337"/>
      <c r="J62" s="19" t="str">
        <f>Wettkampfdaten!A3</f>
        <v>KiLa Wettkampf Altenstadt 2024</v>
      </c>
      <c r="K62" s="18" t="str">
        <f>Wettkampfdaten!D3</f>
        <v>08./09.06.2024</v>
      </c>
      <c r="L62" s="21" t="str">
        <f>Wettkampfdaten!F3</f>
        <v>Altenstadt</v>
      </c>
      <c r="M62" s="22" t="s">
        <v>10</v>
      </c>
      <c r="N62" s="30">
        <f>'Auswertung U8'!$L$7</f>
        <v>1</v>
      </c>
      <c r="O62" s="22">
        <f>'Auswertung U8'!$K$7</f>
        <v>5</v>
      </c>
      <c r="P62" s="61">
        <f>IF(Wettkampfdaten!$E$5&lt;&gt;"",COUNTA($C$57:$C$67)*Wettkampfdaten!$E$5,Wettkampfdaten!$E$6)</f>
        <v>30</v>
      </c>
    </row>
    <row r="63" spans="1:16" x14ac:dyDescent="0.2">
      <c r="A63" s="67">
        <v>7</v>
      </c>
      <c r="B63" s="68"/>
      <c r="C63" s="77" t="s">
        <v>373</v>
      </c>
      <c r="D63" s="78" t="s">
        <v>441</v>
      </c>
      <c r="E63" s="69">
        <v>2017</v>
      </c>
      <c r="F63" s="69" t="s">
        <v>87</v>
      </c>
      <c r="G63" s="70" t="str">
        <f>IF(C63&lt;&gt; "",G57,"")</f>
        <v>Die schnellen Blitze</v>
      </c>
      <c r="H63" s="101">
        <f t="shared" si="6"/>
        <v>0</v>
      </c>
      <c r="I63" s="337"/>
      <c r="J63" s="19" t="str">
        <f>Wettkampfdaten!A3</f>
        <v>KiLa Wettkampf Altenstadt 2024</v>
      </c>
      <c r="K63" s="18" t="str">
        <f>Wettkampfdaten!D3</f>
        <v>08./09.06.2024</v>
      </c>
      <c r="L63" s="21" t="str">
        <f>Wettkampfdaten!F3</f>
        <v>Altenstadt</v>
      </c>
      <c r="M63" s="22" t="s">
        <v>10</v>
      </c>
      <c r="N63" s="30">
        <f>'Auswertung U8'!$L$7</f>
        <v>1</v>
      </c>
      <c r="O63" s="22">
        <f>'Auswertung U8'!$K$7</f>
        <v>5</v>
      </c>
      <c r="P63" s="61">
        <f>IF(Wettkampfdaten!$E$5&lt;&gt;"",COUNTA($C$57:$C$67)*Wettkampfdaten!$E$5,Wettkampfdaten!$E$6)</f>
        <v>30</v>
      </c>
    </row>
    <row r="64" spans="1:16" x14ac:dyDescent="0.2">
      <c r="A64" s="67">
        <v>8</v>
      </c>
      <c r="B64" s="68"/>
      <c r="C64" s="77" t="s">
        <v>435</v>
      </c>
      <c r="D64" s="78" t="s">
        <v>436</v>
      </c>
      <c r="E64" s="69">
        <v>2017</v>
      </c>
      <c r="F64" s="69" t="s">
        <v>86</v>
      </c>
      <c r="G64" s="70" t="str">
        <f>IF(C64&lt;&gt; "",G57,"")</f>
        <v>Die schnellen Blitze</v>
      </c>
      <c r="H64" s="101">
        <f t="shared" si="6"/>
        <v>0</v>
      </c>
      <c r="I64" s="337"/>
      <c r="J64" s="19" t="str">
        <f>Wettkampfdaten!A3</f>
        <v>KiLa Wettkampf Altenstadt 2024</v>
      </c>
      <c r="K64" s="18" t="str">
        <f>Wettkampfdaten!D3</f>
        <v>08./09.06.2024</v>
      </c>
      <c r="L64" s="21" t="str">
        <f>Wettkampfdaten!F3</f>
        <v>Altenstadt</v>
      </c>
      <c r="M64" s="22" t="s">
        <v>10</v>
      </c>
      <c r="N64" s="30">
        <f>'Auswertung U8'!$L$7</f>
        <v>1</v>
      </c>
      <c r="O64" s="22">
        <f>'Auswertung U8'!$K$7</f>
        <v>5</v>
      </c>
      <c r="P64" s="61">
        <f>IF(Wettkampfdaten!$E$5&lt;&gt;"",COUNTA($C$57:$C$67)*Wettkampfdaten!$E$5,Wettkampfdaten!$E$6)</f>
        <v>30</v>
      </c>
    </row>
    <row r="65" spans="1:16" x14ac:dyDescent="0.2">
      <c r="A65" s="67">
        <v>9</v>
      </c>
      <c r="B65" s="68"/>
      <c r="C65" s="77" t="s">
        <v>437</v>
      </c>
      <c r="D65" s="78" t="s">
        <v>438</v>
      </c>
      <c r="E65" s="69">
        <v>2017</v>
      </c>
      <c r="F65" s="69" t="s">
        <v>87</v>
      </c>
      <c r="G65" s="70" t="str">
        <f>IF(C65&lt;&gt; "",G57,"")</f>
        <v>Die schnellen Blitze</v>
      </c>
      <c r="H65" s="101">
        <f t="shared" si="6"/>
        <v>0</v>
      </c>
      <c r="I65" s="337"/>
      <c r="J65" s="19" t="str">
        <f>Wettkampfdaten!A3</f>
        <v>KiLa Wettkampf Altenstadt 2024</v>
      </c>
      <c r="K65" s="18" t="str">
        <f>Wettkampfdaten!D3</f>
        <v>08./09.06.2024</v>
      </c>
      <c r="L65" s="21" t="str">
        <f>Wettkampfdaten!F3</f>
        <v>Altenstadt</v>
      </c>
      <c r="M65" s="22" t="s">
        <v>10</v>
      </c>
      <c r="N65" s="30">
        <f>'Auswertung U8'!$L$7</f>
        <v>1</v>
      </c>
      <c r="O65" s="22">
        <f>'Auswertung U8'!$K$7</f>
        <v>5</v>
      </c>
      <c r="P65" s="61">
        <f>IF(Wettkampfdaten!$E$5&lt;&gt;"",COUNTA($C$57:$C$67)*Wettkampfdaten!$E$5,Wettkampfdaten!$E$6)</f>
        <v>30</v>
      </c>
    </row>
    <row r="66" spans="1:16" x14ac:dyDescent="0.2">
      <c r="A66" s="67">
        <v>10</v>
      </c>
      <c r="B66" s="68"/>
      <c r="C66" s="77"/>
      <c r="D66" s="78"/>
      <c r="E66" s="69"/>
      <c r="F66" s="69"/>
      <c r="G66" s="70" t="str">
        <f>IF(C66&lt;&gt; "",G57,"")</f>
        <v/>
      </c>
      <c r="H66" s="101" t="str">
        <f t="shared" si="6"/>
        <v/>
      </c>
      <c r="I66" s="337"/>
      <c r="J66" s="19" t="str">
        <f>Wettkampfdaten!A3</f>
        <v>KiLa Wettkampf Altenstadt 2024</v>
      </c>
      <c r="K66" s="18" t="str">
        <f>Wettkampfdaten!D3</f>
        <v>08./09.06.2024</v>
      </c>
      <c r="L66" s="21" t="str">
        <f>Wettkampfdaten!F3</f>
        <v>Altenstadt</v>
      </c>
      <c r="M66" s="22" t="s">
        <v>10</v>
      </c>
      <c r="N66" s="30">
        <f>'Auswertung U8'!$L$7</f>
        <v>1</v>
      </c>
      <c r="O66" s="22">
        <f>'Auswertung U8'!$K$7</f>
        <v>5</v>
      </c>
      <c r="P66" s="61">
        <f>IF(Wettkampfdaten!$E$5&lt;&gt;"",COUNTA($C$57:$C$67)*Wettkampfdaten!$E$5,Wettkampfdaten!$E$6)</f>
        <v>30</v>
      </c>
    </row>
    <row r="67" spans="1:16" ht="15.75" thickBot="1" x14ac:dyDescent="0.25">
      <c r="A67" s="71">
        <v>11</v>
      </c>
      <c r="B67" s="72"/>
      <c r="C67" s="79"/>
      <c r="D67" s="80"/>
      <c r="E67" s="73"/>
      <c r="F67" s="73"/>
      <c r="G67" s="74" t="str">
        <f>IF(C67&lt;&gt; "",G57,"")</f>
        <v/>
      </c>
      <c r="H67" s="102" t="str">
        <f t="shared" si="6"/>
        <v/>
      </c>
      <c r="I67" s="338"/>
      <c r="J67" s="19" t="str">
        <f>Wettkampfdaten!A3</f>
        <v>KiLa Wettkampf Altenstadt 2024</v>
      </c>
      <c r="K67" s="18" t="str">
        <f>Wettkampfdaten!D3</f>
        <v>08./09.06.2024</v>
      </c>
      <c r="L67" s="21" t="str">
        <f>Wettkampfdaten!F3</f>
        <v>Altenstadt</v>
      </c>
      <c r="M67" s="22" t="s">
        <v>10</v>
      </c>
      <c r="N67" s="30">
        <f>'Auswertung U8'!$L$7</f>
        <v>1</v>
      </c>
      <c r="O67" s="22">
        <f>'Auswertung U8'!$K$7</f>
        <v>5</v>
      </c>
      <c r="P67" s="61">
        <f>IF(Wettkampfdaten!$E$5&lt;&gt;"",COUNTA($C$57:$C$67)*Wettkampfdaten!$E$5,Wettkampfdaten!$E$6)</f>
        <v>30</v>
      </c>
    </row>
    <row r="68" spans="1:16" x14ac:dyDescent="0.2">
      <c r="A68" s="81">
        <v>1</v>
      </c>
      <c r="B68" s="82"/>
      <c r="C68" s="90"/>
      <c r="D68" s="91"/>
      <c r="E68" s="83"/>
      <c r="F68" s="83"/>
      <c r="G68" s="84"/>
      <c r="H68" s="84"/>
      <c r="I68" s="336" t="s">
        <v>18</v>
      </c>
      <c r="J68" s="19" t="str">
        <f>Wettkampfdaten!A3</f>
        <v>KiLa Wettkampf Altenstadt 2024</v>
      </c>
      <c r="K68" s="18" t="str">
        <f>Wettkampfdaten!D3</f>
        <v>08./09.06.2024</v>
      </c>
      <c r="L68" s="21" t="str">
        <f>Wettkampfdaten!F3</f>
        <v>Altenstadt</v>
      </c>
      <c r="M68" s="22" t="s">
        <v>10</v>
      </c>
      <c r="N68" s="30" t="str">
        <f>'Auswertung U8'!$L$8</f>
        <v/>
      </c>
      <c r="O68" s="22" t="str">
        <f>'Auswertung U8'!$K$8</f>
        <v/>
      </c>
      <c r="P68" s="61">
        <f>IF(Wettkampfdaten!$E$5&lt;&gt;"",COUNTA($C$68:$C$78)*Wettkampfdaten!$E$5,Wettkampfdaten!$E$6)</f>
        <v>30</v>
      </c>
    </row>
    <row r="69" spans="1:16" x14ac:dyDescent="0.2">
      <c r="A69" s="86">
        <v>2</v>
      </c>
      <c r="B69" s="87"/>
      <c r="C69" s="92"/>
      <c r="D69" s="93"/>
      <c r="E69" s="85"/>
      <c r="F69" s="85"/>
      <c r="G69" s="88" t="str">
        <f>IF(C69&lt;&gt; "",G68,"")</f>
        <v/>
      </c>
      <c r="H69" s="88" t="str">
        <f t="shared" ref="H69:H78" si="7">IF(C69&lt;&gt; "",H$68,"")</f>
        <v/>
      </c>
      <c r="I69" s="337"/>
      <c r="J69" s="19" t="str">
        <f>Wettkampfdaten!A3</f>
        <v>KiLa Wettkampf Altenstadt 2024</v>
      </c>
      <c r="K69" s="18" t="str">
        <f>Wettkampfdaten!D3</f>
        <v>08./09.06.2024</v>
      </c>
      <c r="L69" s="21" t="str">
        <f>Wettkampfdaten!F3</f>
        <v>Altenstadt</v>
      </c>
      <c r="M69" s="22" t="s">
        <v>10</v>
      </c>
      <c r="N69" s="30" t="str">
        <f>'Auswertung U8'!$L$8</f>
        <v/>
      </c>
      <c r="O69" s="22" t="str">
        <f>'Auswertung U8'!$K$8</f>
        <v/>
      </c>
      <c r="P69" s="61">
        <f>IF(Wettkampfdaten!$E$5&lt;&gt;"",COUNTA($C$68:$C$78)*Wettkampfdaten!$E$5,Wettkampfdaten!$E$6)</f>
        <v>30</v>
      </c>
    </row>
    <row r="70" spans="1:16" x14ac:dyDescent="0.2">
      <c r="A70" s="86">
        <v>3</v>
      </c>
      <c r="B70" s="87"/>
      <c r="C70" s="92"/>
      <c r="D70" s="93"/>
      <c r="E70" s="85"/>
      <c r="F70" s="85"/>
      <c r="G70" s="88" t="str">
        <f>IF(C70&lt;&gt; "",G68,"")</f>
        <v/>
      </c>
      <c r="H70" s="88" t="str">
        <f t="shared" si="7"/>
        <v/>
      </c>
      <c r="I70" s="337"/>
      <c r="J70" s="19" t="str">
        <f>Wettkampfdaten!A3</f>
        <v>KiLa Wettkampf Altenstadt 2024</v>
      </c>
      <c r="K70" s="18" t="str">
        <f>Wettkampfdaten!D3</f>
        <v>08./09.06.2024</v>
      </c>
      <c r="L70" s="21" t="str">
        <f>Wettkampfdaten!F3</f>
        <v>Altenstadt</v>
      </c>
      <c r="M70" s="22" t="s">
        <v>10</v>
      </c>
      <c r="N70" s="30" t="str">
        <f>'Auswertung U8'!$L$8</f>
        <v/>
      </c>
      <c r="O70" s="22" t="str">
        <f>'Auswertung U8'!$K$8</f>
        <v/>
      </c>
      <c r="P70" s="61">
        <f>IF(Wettkampfdaten!$E$5&lt;&gt;"",COUNTA($C$68:$C$78)*Wettkampfdaten!$E$5,Wettkampfdaten!$E$6)</f>
        <v>30</v>
      </c>
    </row>
    <row r="71" spans="1:16" x14ac:dyDescent="0.2">
      <c r="A71" s="86">
        <v>4</v>
      </c>
      <c r="B71" s="87"/>
      <c r="C71" s="92"/>
      <c r="D71" s="93"/>
      <c r="E71" s="85"/>
      <c r="F71" s="85"/>
      <c r="G71" s="88" t="str">
        <f>IF(C71&lt;&gt; "",G68,"")</f>
        <v/>
      </c>
      <c r="H71" s="88" t="str">
        <f t="shared" si="7"/>
        <v/>
      </c>
      <c r="I71" s="337"/>
      <c r="J71" s="19" t="str">
        <f>Wettkampfdaten!A3</f>
        <v>KiLa Wettkampf Altenstadt 2024</v>
      </c>
      <c r="K71" s="18" t="str">
        <f>Wettkampfdaten!D3</f>
        <v>08./09.06.2024</v>
      </c>
      <c r="L71" s="21" t="str">
        <f>Wettkampfdaten!F3</f>
        <v>Altenstadt</v>
      </c>
      <c r="M71" s="22" t="s">
        <v>10</v>
      </c>
      <c r="N71" s="30" t="str">
        <f>'Auswertung U8'!$L$8</f>
        <v/>
      </c>
      <c r="O71" s="22" t="str">
        <f>'Auswertung U8'!$K$8</f>
        <v/>
      </c>
      <c r="P71" s="61">
        <f>IF(Wettkampfdaten!$E$5&lt;&gt;"",COUNTA($C$68:$C$78)*Wettkampfdaten!$E$5,Wettkampfdaten!$E$6)</f>
        <v>30</v>
      </c>
    </row>
    <row r="72" spans="1:16" x14ac:dyDescent="0.2">
      <c r="A72" s="86">
        <v>5</v>
      </c>
      <c r="B72" s="87"/>
      <c r="C72" s="92"/>
      <c r="D72" s="93"/>
      <c r="E72" s="85"/>
      <c r="F72" s="85"/>
      <c r="G72" s="88" t="str">
        <f>IF(C72&lt;&gt; "",G68,"")</f>
        <v/>
      </c>
      <c r="H72" s="88" t="str">
        <f t="shared" si="7"/>
        <v/>
      </c>
      <c r="I72" s="337"/>
      <c r="J72" s="19" t="str">
        <f>Wettkampfdaten!A3</f>
        <v>KiLa Wettkampf Altenstadt 2024</v>
      </c>
      <c r="K72" s="18" t="str">
        <f>Wettkampfdaten!D3</f>
        <v>08./09.06.2024</v>
      </c>
      <c r="L72" s="21" t="str">
        <f>Wettkampfdaten!F3</f>
        <v>Altenstadt</v>
      </c>
      <c r="M72" s="22" t="s">
        <v>10</v>
      </c>
      <c r="N72" s="30" t="str">
        <f>'Auswertung U8'!$L$8</f>
        <v/>
      </c>
      <c r="O72" s="22" t="str">
        <f>'Auswertung U8'!$K$8</f>
        <v/>
      </c>
      <c r="P72" s="61">
        <f>IF(Wettkampfdaten!$E$5&lt;&gt;"",COUNTA($C$68:$C$78)*Wettkampfdaten!$E$5,Wettkampfdaten!$E$6)</f>
        <v>30</v>
      </c>
    </row>
    <row r="73" spans="1:16" x14ac:dyDescent="0.2">
      <c r="A73" s="86">
        <v>6</v>
      </c>
      <c r="B73" s="87"/>
      <c r="C73" s="92"/>
      <c r="D73" s="93"/>
      <c r="E73" s="85"/>
      <c r="F73" s="85"/>
      <c r="G73" s="88" t="str">
        <f>IF(C73&lt;&gt; "",G68,"")</f>
        <v/>
      </c>
      <c r="H73" s="88" t="str">
        <f t="shared" si="7"/>
        <v/>
      </c>
      <c r="I73" s="337"/>
      <c r="J73" s="19" t="str">
        <f>Wettkampfdaten!A3</f>
        <v>KiLa Wettkampf Altenstadt 2024</v>
      </c>
      <c r="K73" s="18" t="str">
        <f>Wettkampfdaten!D3</f>
        <v>08./09.06.2024</v>
      </c>
      <c r="L73" s="21" t="str">
        <f>Wettkampfdaten!F3</f>
        <v>Altenstadt</v>
      </c>
      <c r="M73" s="22" t="s">
        <v>10</v>
      </c>
      <c r="N73" s="30" t="str">
        <f>'Auswertung U8'!$L$8</f>
        <v/>
      </c>
      <c r="O73" s="22" t="str">
        <f>'Auswertung U8'!$K$8</f>
        <v/>
      </c>
      <c r="P73" s="61">
        <f>IF(Wettkampfdaten!$E$5&lt;&gt;"",COUNTA($C$68:$C$78)*Wettkampfdaten!$E$5,Wettkampfdaten!$E$6)</f>
        <v>30</v>
      </c>
    </row>
    <row r="74" spans="1:16" x14ac:dyDescent="0.2">
      <c r="A74" s="86">
        <v>7</v>
      </c>
      <c r="B74" s="87"/>
      <c r="C74" s="92"/>
      <c r="D74" s="93"/>
      <c r="E74" s="85"/>
      <c r="F74" s="85"/>
      <c r="G74" s="88" t="str">
        <f>IF(C74&lt;&gt; "",G68,"")</f>
        <v/>
      </c>
      <c r="H74" s="88" t="str">
        <f t="shared" si="7"/>
        <v/>
      </c>
      <c r="I74" s="337"/>
      <c r="J74" s="19" t="str">
        <f>Wettkampfdaten!A3</f>
        <v>KiLa Wettkampf Altenstadt 2024</v>
      </c>
      <c r="K74" s="18" t="str">
        <f>Wettkampfdaten!D3</f>
        <v>08./09.06.2024</v>
      </c>
      <c r="L74" s="21" t="str">
        <f>Wettkampfdaten!F3</f>
        <v>Altenstadt</v>
      </c>
      <c r="M74" s="22" t="s">
        <v>10</v>
      </c>
      <c r="N74" s="30" t="str">
        <f>'Auswertung U8'!$L$8</f>
        <v/>
      </c>
      <c r="O74" s="22" t="str">
        <f>'Auswertung U8'!$K$8</f>
        <v/>
      </c>
      <c r="P74" s="61">
        <f>IF(Wettkampfdaten!$E$5&lt;&gt;"",COUNTA($C$68:$C$78)*Wettkampfdaten!$E$5,Wettkampfdaten!$E$6)</f>
        <v>30</v>
      </c>
    </row>
    <row r="75" spans="1:16" x14ac:dyDescent="0.2">
      <c r="A75" s="86">
        <v>8</v>
      </c>
      <c r="B75" s="87"/>
      <c r="C75" s="92"/>
      <c r="D75" s="93"/>
      <c r="E75" s="85"/>
      <c r="F75" s="85"/>
      <c r="G75" s="88" t="str">
        <f>IF(C75&lt;&gt; "",G68,"")</f>
        <v/>
      </c>
      <c r="H75" s="88" t="str">
        <f t="shared" si="7"/>
        <v/>
      </c>
      <c r="I75" s="337"/>
      <c r="J75" s="19" t="str">
        <f>Wettkampfdaten!A3</f>
        <v>KiLa Wettkampf Altenstadt 2024</v>
      </c>
      <c r="K75" s="18" t="str">
        <f>Wettkampfdaten!D3</f>
        <v>08./09.06.2024</v>
      </c>
      <c r="L75" s="21" t="str">
        <f>Wettkampfdaten!F3</f>
        <v>Altenstadt</v>
      </c>
      <c r="M75" s="22" t="s">
        <v>10</v>
      </c>
      <c r="N75" s="30" t="str">
        <f>'Auswertung U8'!$L$8</f>
        <v/>
      </c>
      <c r="O75" s="22" t="str">
        <f>'Auswertung U8'!$K$8</f>
        <v/>
      </c>
      <c r="P75" s="61">
        <f>IF(Wettkampfdaten!$E$5&lt;&gt;"",COUNTA($C$68:$C$78)*Wettkampfdaten!$E$5,Wettkampfdaten!$E$6)</f>
        <v>30</v>
      </c>
    </row>
    <row r="76" spans="1:16" x14ac:dyDescent="0.2">
      <c r="A76" s="86">
        <v>9</v>
      </c>
      <c r="B76" s="87"/>
      <c r="C76" s="92"/>
      <c r="D76" s="93"/>
      <c r="E76" s="85"/>
      <c r="F76" s="85"/>
      <c r="G76" s="88" t="str">
        <f>IF(C76&lt;&gt; "",G68,"")</f>
        <v/>
      </c>
      <c r="H76" s="88" t="str">
        <f t="shared" si="7"/>
        <v/>
      </c>
      <c r="I76" s="337"/>
      <c r="J76" s="19" t="str">
        <f>Wettkampfdaten!A3</f>
        <v>KiLa Wettkampf Altenstadt 2024</v>
      </c>
      <c r="K76" s="18" t="str">
        <f>Wettkampfdaten!D3</f>
        <v>08./09.06.2024</v>
      </c>
      <c r="L76" s="21" t="str">
        <f>Wettkampfdaten!F3</f>
        <v>Altenstadt</v>
      </c>
      <c r="M76" s="22" t="s">
        <v>10</v>
      </c>
      <c r="N76" s="30" t="str">
        <f>'Auswertung U8'!$L$8</f>
        <v/>
      </c>
      <c r="O76" s="22" t="str">
        <f>'Auswertung U8'!$K$8</f>
        <v/>
      </c>
      <c r="P76" s="61">
        <f>IF(Wettkampfdaten!$E$5&lt;&gt;"",COUNTA($C$68:$C$78)*Wettkampfdaten!$E$5,Wettkampfdaten!$E$6)</f>
        <v>30</v>
      </c>
    </row>
    <row r="77" spans="1:16" x14ac:dyDescent="0.2">
      <c r="A77" s="86">
        <v>10</v>
      </c>
      <c r="B77" s="87"/>
      <c r="C77" s="92"/>
      <c r="D77" s="93"/>
      <c r="E77" s="85"/>
      <c r="F77" s="85"/>
      <c r="G77" s="88" t="str">
        <f>IF(C77&lt;&gt; "",G68,"")</f>
        <v/>
      </c>
      <c r="H77" s="88" t="str">
        <f t="shared" si="7"/>
        <v/>
      </c>
      <c r="I77" s="337"/>
      <c r="J77" s="19" t="str">
        <f>Wettkampfdaten!A3</f>
        <v>KiLa Wettkampf Altenstadt 2024</v>
      </c>
      <c r="K77" s="18" t="str">
        <f>Wettkampfdaten!D3</f>
        <v>08./09.06.2024</v>
      </c>
      <c r="L77" s="21" t="str">
        <f>Wettkampfdaten!F3</f>
        <v>Altenstadt</v>
      </c>
      <c r="M77" s="22" t="s">
        <v>10</v>
      </c>
      <c r="N77" s="30" t="str">
        <f>'Auswertung U8'!$L$8</f>
        <v/>
      </c>
      <c r="O77" s="22" t="str">
        <f>'Auswertung U8'!$K$8</f>
        <v/>
      </c>
      <c r="P77" s="61">
        <f>IF(Wettkampfdaten!$E$5&lt;&gt;"",COUNTA($C$68:$C$78)*Wettkampfdaten!$E$5,Wettkampfdaten!$E$6)</f>
        <v>30</v>
      </c>
    </row>
    <row r="78" spans="1:16" ht="15.75" thickBot="1" x14ac:dyDescent="0.25">
      <c r="A78" s="89">
        <v>11</v>
      </c>
      <c r="B78" s="95"/>
      <c r="C78" s="96"/>
      <c r="D78" s="97"/>
      <c r="E78" s="98"/>
      <c r="F78" s="98"/>
      <c r="G78" s="99" t="str">
        <f>IF(C78&lt;&gt; "",G68,"")</f>
        <v/>
      </c>
      <c r="H78" s="88" t="str">
        <f t="shared" si="7"/>
        <v/>
      </c>
      <c r="I78" s="338"/>
      <c r="J78" s="19" t="str">
        <f>Wettkampfdaten!A3</f>
        <v>KiLa Wettkampf Altenstadt 2024</v>
      </c>
      <c r="K78" s="18" t="str">
        <f>Wettkampfdaten!D3</f>
        <v>08./09.06.2024</v>
      </c>
      <c r="L78" s="21" t="str">
        <f>Wettkampfdaten!F3</f>
        <v>Altenstadt</v>
      </c>
      <c r="M78" s="22" t="s">
        <v>10</v>
      </c>
      <c r="N78" s="30" t="str">
        <f>'Auswertung U8'!$L$8</f>
        <v/>
      </c>
      <c r="O78" s="22" t="str">
        <f>'Auswertung U8'!$K$8</f>
        <v/>
      </c>
      <c r="P78" s="61">
        <f>IF(Wettkampfdaten!$E$5&lt;&gt;"",COUNTA($C$68:$C$78)*Wettkampfdaten!$E$5,Wettkampfdaten!$E$6)</f>
        <v>30</v>
      </c>
    </row>
    <row r="79" spans="1:16" x14ac:dyDescent="0.2">
      <c r="A79" s="63">
        <v>1</v>
      </c>
      <c r="B79" s="64"/>
      <c r="C79" s="75"/>
      <c r="D79" s="76"/>
      <c r="E79" s="65"/>
      <c r="F79" s="65"/>
      <c r="G79" s="66"/>
      <c r="H79" s="100"/>
      <c r="I79" s="339" t="s">
        <v>19</v>
      </c>
      <c r="J79" s="19" t="str">
        <f>Wettkampfdaten!A3</f>
        <v>KiLa Wettkampf Altenstadt 2024</v>
      </c>
      <c r="K79" s="18" t="str">
        <f>Wettkampfdaten!D3</f>
        <v>08./09.06.2024</v>
      </c>
      <c r="L79" s="21" t="str">
        <f>Wettkampfdaten!F3</f>
        <v>Altenstadt</v>
      </c>
      <c r="M79" s="22" t="s">
        <v>10</v>
      </c>
      <c r="N79" s="30" t="str">
        <f>'Auswertung U8'!$L$9</f>
        <v/>
      </c>
      <c r="O79" s="22" t="str">
        <f>'Auswertung U8'!$K$9</f>
        <v/>
      </c>
      <c r="P79" s="61">
        <f>IF(Wettkampfdaten!$E$5&lt;&gt;"",COUNTA($C$79:$C$89)*Wettkampfdaten!$E$5,Wettkampfdaten!$E$6)</f>
        <v>30</v>
      </c>
    </row>
    <row r="80" spans="1:16" x14ac:dyDescent="0.2">
      <c r="A80" s="67">
        <v>2</v>
      </c>
      <c r="B80" s="68"/>
      <c r="C80" s="77"/>
      <c r="D80" s="78"/>
      <c r="E80" s="69"/>
      <c r="F80" s="69"/>
      <c r="G80" s="70" t="str">
        <f>IF(C80&lt;&gt; "",G79,"")</f>
        <v/>
      </c>
      <c r="H80" s="101" t="str">
        <f t="shared" ref="H80:H89" si="8">IF(C80&lt;&gt; "",H$79,"")</f>
        <v/>
      </c>
      <c r="I80" s="340"/>
      <c r="J80" s="19" t="str">
        <f>Wettkampfdaten!A3</f>
        <v>KiLa Wettkampf Altenstadt 2024</v>
      </c>
      <c r="K80" s="18" t="str">
        <f>Wettkampfdaten!D3</f>
        <v>08./09.06.2024</v>
      </c>
      <c r="L80" s="21" t="str">
        <f>Wettkampfdaten!F3</f>
        <v>Altenstadt</v>
      </c>
      <c r="M80" s="22" t="s">
        <v>10</v>
      </c>
      <c r="N80" s="30" t="str">
        <f>'Auswertung U8'!$L$9</f>
        <v/>
      </c>
      <c r="O80" s="22" t="str">
        <f>'Auswertung U8'!$K$9</f>
        <v/>
      </c>
      <c r="P80" s="61">
        <f>IF(Wettkampfdaten!$E$5&lt;&gt;"",COUNTA($C$79:$C$89)*Wettkampfdaten!$E$5,Wettkampfdaten!$E$6)</f>
        <v>30</v>
      </c>
    </row>
    <row r="81" spans="1:16" x14ac:dyDescent="0.2">
      <c r="A81" s="67">
        <v>3</v>
      </c>
      <c r="B81" s="68"/>
      <c r="C81" s="77"/>
      <c r="D81" s="78"/>
      <c r="E81" s="69"/>
      <c r="F81" s="69"/>
      <c r="G81" s="70" t="str">
        <f>IF(C81&lt;&gt; "",G79,"")</f>
        <v/>
      </c>
      <c r="H81" s="101" t="str">
        <f t="shared" si="8"/>
        <v/>
      </c>
      <c r="I81" s="340"/>
      <c r="J81" s="19" t="str">
        <f>Wettkampfdaten!A3</f>
        <v>KiLa Wettkampf Altenstadt 2024</v>
      </c>
      <c r="K81" s="18" t="str">
        <f>Wettkampfdaten!D3</f>
        <v>08./09.06.2024</v>
      </c>
      <c r="L81" s="21" t="str">
        <f>Wettkampfdaten!F3</f>
        <v>Altenstadt</v>
      </c>
      <c r="M81" s="22" t="s">
        <v>10</v>
      </c>
      <c r="N81" s="30" t="str">
        <f>'Auswertung U8'!$L$9</f>
        <v/>
      </c>
      <c r="O81" s="22" t="str">
        <f>'Auswertung U8'!$K$9</f>
        <v/>
      </c>
      <c r="P81" s="61">
        <f>IF(Wettkampfdaten!$E$5&lt;&gt;"",COUNTA($C$79:$C$89)*Wettkampfdaten!$E$5,Wettkampfdaten!$E$6)</f>
        <v>30</v>
      </c>
    </row>
    <row r="82" spans="1:16" x14ac:dyDescent="0.2">
      <c r="A82" s="67">
        <v>4</v>
      </c>
      <c r="B82" s="68"/>
      <c r="C82" s="77"/>
      <c r="D82" s="78"/>
      <c r="E82" s="69"/>
      <c r="F82" s="69"/>
      <c r="G82" s="70" t="str">
        <f>IF(C82&lt;&gt; "",G79,"")</f>
        <v/>
      </c>
      <c r="H82" s="101" t="str">
        <f t="shared" si="8"/>
        <v/>
      </c>
      <c r="I82" s="340"/>
      <c r="J82" s="19" t="str">
        <f>Wettkampfdaten!A3</f>
        <v>KiLa Wettkampf Altenstadt 2024</v>
      </c>
      <c r="K82" s="18" t="str">
        <f>Wettkampfdaten!D3</f>
        <v>08./09.06.2024</v>
      </c>
      <c r="L82" s="21" t="str">
        <f>Wettkampfdaten!F3</f>
        <v>Altenstadt</v>
      </c>
      <c r="M82" s="22" t="s">
        <v>10</v>
      </c>
      <c r="N82" s="30" t="str">
        <f>'Auswertung U8'!$L$9</f>
        <v/>
      </c>
      <c r="O82" s="22" t="str">
        <f>'Auswertung U8'!$K$9</f>
        <v/>
      </c>
      <c r="P82" s="61">
        <f>IF(Wettkampfdaten!$E$5&lt;&gt;"",COUNTA($C$79:$C$89)*Wettkampfdaten!$E$5,Wettkampfdaten!$E$6)</f>
        <v>30</v>
      </c>
    </row>
    <row r="83" spans="1:16" x14ac:dyDescent="0.2">
      <c r="A83" s="67">
        <v>5</v>
      </c>
      <c r="B83" s="68"/>
      <c r="C83" s="77"/>
      <c r="D83" s="78"/>
      <c r="E83" s="69"/>
      <c r="F83" s="69"/>
      <c r="G83" s="70" t="str">
        <f>IF(C83&lt;&gt; "",G79,"")</f>
        <v/>
      </c>
      <c r="H83" s="101" t="str">
        <f t="shared" si="8"/>
        <v/>
      </c>
      <c r="I83" s="340"/>
      <c r="J83" s="19" t="str">
        <f>Wettkampfdaten!A3</f>
        <v>KiLa Wettkampf Altenstadt 2024</v>
      </c>
      <c r="K83" s="18" t="str">
        <f>Wettkampfdaten!D3</f>
        <v>08./09.06.2024</v>
      </c>
      <c r="L83" s="21" t="str">
        <f>Wettkampfdaten!F3</f>
        <v>Altenstadt</v>
      </c>
      <c r="M83" s="22" t="s">
        <v>10</v>
      </c>
      <c r="N83" s="30" t="str">
        <f>'Auswertung U8'!$L$9</f>
        <v/>
      </c>
      <c r="O83" s="22" t="str">
        <f>'Auswertung U8'!$K$9</f>
        <v/>
      </c>
      <c r="P83" s="61">
        <f>IF(Wettkampfdaten!$E$5&lt;&gt;"",COUNTA($C$79:$C$89)*Wettkampfdaten!$E$5,Wettkampfdaten!$E$6)</f>
        <v>30</v>
      </c>
    </row>
    <row r="84" spans="1:16" x14ac:dyDescent="0.2">
      <c r="A84" s="67">
        <v>6</v>
      </c>
      <c r="B84" s="68"/>
      <c r="C84" s="77"/>
      <c r="D84" s="78"/>
      <c r="E84" s="69"/>
      <c r="F84" s="69"/>
      <c r="G84" s="70" t="str">
        <f>IF(C84&lt;&gt; "",G79,"")</f>
        <v/>
      </c>
      <c r="H84" s="101" t="str">
        <f t="shared" si="8"/>
        <v/>
      </c>
      <c r="I84" s="340"/>
      <c r="J84" s="19" t="str">
        <f>Wettkampfdaten!A3</f>
        <v>KiLa Wettkampf Altenstadt 2024</v>
      </c>
      <c r="K84" s="18" t="str">
        <f>Wettkampfdaten!D3</f>
        <v>08./09.06.2024</v>
      </c>
      <c r="L84" s="21" t="str">
        <f>Wettkampfdaten!F3</f>
        <v>Altenstadt</v>
      </c>
      <c r="M84" s="22" t="s">
        <v>10</v>
      </c>
      <c r="N84" s="30" t="str">
        <f>'Auswertung U8'!$L$9</f>
        <v/>
      </c>
      <c r="O84" s="22" t="str">
        <f>'Auswertung U8'!$K$9</f>
        <v/>
      </c>
      <c r="P84" s="61">
        <f>IF(Wettkampfdaten!$E$5&lt;&gt;"",COUNTA($C$79:$C$89)*Wettkampfdaten!$E$5,Wettkampfdaten!$E$6)</f>
        <v>30</v>
      </c>
    </row>
    <row r="85" spans="1:16" x14ac:dyDescent="0.2">
      <c r="A85" s="67">
        <v>7</v>
      </c>
      <c r="B85" s="68"/>
      <c r="C85" s="77"/>
      <c r="D85" s="78"/>
      <c r="E85" s="69"/>
      <c r="F85" s="69"/>
      <c r="G85" s="70" t="str">
        <f>IF(C85&lt;&gt; "",G79,"")</f>
        <v/>
      </c>
      <c r="H85" s="101" t="str">
        <f t="shared" si="8"/>
        <v/>
      </c>
      <c r="I85" s="340"/>
      <c r="J85" s="19" t="str">
        <f>Wettkampfdaten!A3</f>
        <v>KiLa Wettkampf Altenstadt 2024</v>
      </c>
      <c r="K85" s="18" t="str">
        <f>Wettkampfdaten!D3</f>
        <v>08./09.06.2024</v>
      </c>
      <c r="L85" s="21" t="str">
        <f>Wettkampfdaten!F3</f>
        <v>Altenstadt</v>
      </c>
      <c r="M85" s="22" t="s">
        <v>10</v>
      </c>
      <c r="N85" s="30" t="str">
        <f>'Auswertung U8'!$L$9</f>
        <v/>
      </c>
      <c r="O85" s="22" t="str">
        <f>'Auswertung U8'!$K$9</f>
        <v/>
      </c>
      <c r="P85" s="61">
        <f>IF(Wettkampfdaten!$E$5&lt;&gt;"",COUNTA($C$79:$C$89)*Wettkampfdaten!$E$5,Wettkampfdaten!$E$6)</f>
        <v>30</v>
      </c>
    </row>
    <row r="86" spans="1:16" x14ac:dyDescent="0.2">
      <c r="A86" s="67">
        <v>8</v>
      </c>
      <c r="B86" s="68"/>
      <c r="C86" s="77"/>
      <c r="D86" s="78"/>
      <c r="E86" s="69"/>
      <c r="F86" s="69"/>
      <c r="G86" s="70" t="str">
        <f>IF(C86&lt;&gt; "",G79,"")</f>
        <v/>
      </c>
      <c r="H86" s="101" t="str">
        <f t="shared" si="8"/>
        <v/>
      </c>
      <c r="I86" s="340"/>
      <c r="J86" s="19" t="str">
        <f>Wettkampfdaten!A3</f>
        <v>KiLa Wettkampf Altenstadt 2024</v>
      </c>
      <c r="K86" s="18" t="str">
        <f>Wettkampfdaten!D3</f>
        <v>08./09.06.2024</v>
      </c>
      <c r="L86" s="21" t="str">
        <f>Wettkampfdaten!F3</f>
        <v>Altenstadt</v>
      </c>
      <c r="M86" s="22" t="s">
        <v>10</v>
      </c>
      <c r="N86" s="30" t="str">
        <f>'Auswertung U8'!$L$9</f>
        <v/>
      </c>
      <c r="O86" s="22" t="str">
        <f>'Auswertung U8'!$K$9</f>
        <v/>
      </c>
      <c r="P86" s="61">
        <f>IF(Wettkampfdaten!$E$5&lt;&gt;"",COUNTA($C$79:$C$89)*Wettkampfdaten!$E$5,Wettkampfdaten!$E$6)</f>
        <v>30</v>
      </c>
    </row>
    <row r="87" spans="1:16" x14ac:dyDescent="0.2">
      <c r="A87" s="67">
        <v>9</v>
      </c>
      <c r="B87" s="68"/>
      <c r="C87" s="77"/>
      <c r="D87" s="78"/>
      <c r="E87" s="69"/>
      <c r="F87" s="69"/>
      <c r="G87" s="70" t="str">
        <f>IF(C87&lt;&gt; "",G79,"")</f>
        <v/>
      </c>
      <c r="H87" s="101" t="str">
        <f t="shared" si="8"/>
        <v/>
      </c>
      <c r="I87" s="340"/>
      <c r="J87" s="19" t="str">
        <f>Wettkampfdaten!A3</f>
        <v>KiLa Wettkampf Altenstadt 2024</v>
      </c>
      <c r="K87" s="18" t="str">
        <f>Wettkampfdaten!D3</f>
        <v>08./09.06.2024</v>
      </c>
      <c r="L87" s="21" t="str">
        <f>Wettkampfdaten!F3</f>
        <v>Altenstadt</v>
      </c>
      <c r="M87" s="22" t="s">
        <v>10</v>
      </c>
      <c r="N87" s="30" t="str">
        <f>'Auswertung U8'!$L$9</f>
        <v/>
      </c>
      <c r="O87" s="22" t="str">
        <f>'Auswertung U8'!$K$9</f>
        <v/>
      </c>
      <c r="P87" s="61">
        <f>IF(Wettkampfdaten!$E$5&lt;&gt;"",COUNTA($C$79:$C$89)*Wettkampfdaten!$E$5,Wettkampfdaten!$E$6)</f>
        <v>30</v>
      </c>
    </row>
    <row r="88" spans="1:16" x14ac:dyDescent="0.2">
      <c r="A88" s="67">
        <v>10</v>
      </c>
      <c r="B88" s="68"/>
      <c r="C88" s="77"/>
      <c r="D88" s="78"/>
      <c r="E88" s="69"/>
      <c r="F88" s="69"/>
      <c r="G88" s="70" t="str">
        <f>IF(C88&lt;&gt; "",G79,"")</f>
        <v/>
      </c>
      <c r="H88" s="101" t="str">
        <f t="shared" si="8"/>
        <v/>
      </c>
      <c r="I88" s="340"/>
      <c r="J88" s="19" t="str">
        <f>Wettkampfdaten!A3</f>
        <v>KiLa Wettkampf Altenstadt 2024</v>
      </c>
      <c r="K88" s="18" t="str">
        <f>Wettkampfdaten!D3</f>
        <v>08./09.06.2024</v>
      </c>
      <c r="L88" s="21" t="str">
        <f>Wettkampfdaten!F3</f>
        <v>Altenstadt</v>
      </c>
      <c r="M88" s="22" t="s">
        <v>10</v>
      </c>
      <c r="N88" s="30" t="str">
        <f>'Auswertung U8'!$L$9</f>
        <v/>
      </c>
      <c r="O88" s="22" t="str">
        <f>'Auswertung U8'!$K$9</f>
        <v/>
      </c>
      <c r="P88" s="61">
        <f>IF(Wettkampfdaten!$E$5&lt;&gt;"",COUNTA($C$79:$C$89)*Wettkampfdaten!$E$5,Wettkampfdaten!$E$6)</f>
        <v>30</v>
      </c>
    </row>
    <row r="89" spans="1:16" ht="15.75" thickBot="1" x14ac:dyDescent="0.25">
      <c r="A89" s="71">
        <v>11</v>
      </c>
      <c r="B89" s="72"/>
      <c r="C89" s="79"/>
      <c r="D89" s="80"/>
      <c r="E89" s="73"/>
      <c r="F89" s="73"/>
      <c r="G89" s="74" t="str">
        <f>IF(C89&lt;&gt; "",G79,"")</f>
        <v/>
      </c>
      <c r="H89" s="102" t="str">
        <f t="shared" si="8"/>
        <v/>
      </c>
      <c r="I89" s="341"/>
      <c r="J89" s="19" t="str">
        <f>Wettkampfdaten!A3</f>
        <v>KiLa Wettkampf Altenstadt 2024</v>
      </c>
      <c r="K89" s="18" t="str">
        <f>Wettkampfdaten!D3</f>
        <v>08./09.06.2024</v>
      </c>
      <c r="L89" s="21" t="str">
        <f>Wettkampfdaten!F3</f>
        <v>Altenstadt</v>
      </c>
      <c r="M89" s="22" t="s">
        <v>10</v>
      </c>
      <c r="N89" s="30" t="str">
        <f>'Auswertung U8'!$L$9</f>
        <v/>
      </c>
      <c r="O89" s="22" t="str">
        <f>'Auswertung U8'!$K$9</f>
        <v/>
      </c>
      <c r="P89" s="61">
        <f>IF(Wettkampfdaten!$E$5&lt;&gt;"",COUNTA($C$79:$C$89)*Wettkampfdaten!$E$5,Wettkampfdaten!$E$6)</f>
        <v>30</v>
      </c>
    </row>
    <row r="90" spans="1:16" x14ac:dyDescent="0.2">
      <c r="A90" s="81">
        <v>1</v>
      </c>
      <c r="B90" s="82"/>
      <c r="C90" s="90"/>
      <c r="D90" s="91"/>
      <c r="E90" s="83"/>
      <c r="F90" s="83"/>
      <c r="G90" s="84"/>
      <c r="H90" s="84"/>
      <c r="I90" s="336" t="s">
        <v>20</v>
      </c>
      <c r="J90" s="19" t="str">
        <f>Wettkampfdaten!A3</f>
        <v>KiLa Wettkampf Altenstadt 2024</v>
      </c>
      <c r="K90" s="18" t="str">
        <f>Wettkampfdaten!D3</f>
        <v>08./09.06.2024</v>
      </c>
      <c r="L90" s="21" t="str">
        <f>Wettkampfdaten!F3</f>
        <v>Altenstadt</v>
      </c>
      <c r="M90" s="22" t="s">
        <v>10</v>
      </c>
      <c r="N90" s="30" t="str">
        <f>'Auswertung U8'!$L$10</f>
        <v/>
      </c>
      <c r="O90" s="22" t="str">
        <f>'Auswertung U8'!$K$10</f>
        <v/>
      </c>
      <c r="P90" s="61">
        <f>IF(Wettkampfdaten!$E$5&lt;&gt;"",COUNTA($C$90:$C$100)*Wettkampfdaten!$E$5,Wettkampfdaten!$E$6)</f>
        <v>30</v>
      </c>
    </row>
    <row r="91" spans="1:16" x14ac:dyDescent="0.2">
      <c r="A91" s="86">
        <v>2</v>
      </c>
      <c r="B91" s="87"/>
      <c r="C91" s="92"/>
      <c r="D91" s="93"/>
      <c r="E91" s="85"/>
      <c r="F91" s="85"/>
      <c r="G91" s="88" t="str">
        <f>IF(C91&lt;&gt; "",G90,"")</f>
        <v/>
      </c>
      <c r="H91" s="88" t="str">
        <f t="shared" ref="H91:H100" si="9">IF(C91&lt;&gt; "",H$90,"")</f>
        <v/>
      </c>
      <c r="I91" s="337"/>
      <c r="J91" s="19" t="str">
        <f>Wettkampfdaten!A3</f>
        <v>KiLa Wettkampf Altenstadt 2024</v>
      </c>
      <c r="K91" s="18" t="str">
        <f>Wettkampfdaten!D3</f>
        <v>08./09.06.2024</v>
      </c>
      <c r="L91" s="21" t="str">
        <f>Wettkampfdaten!F3</f>
        <v>Altenstadt</v>
      </c>
      <c r="M91" s="22" t="s">
        <v>10</v>
      </c>
      <c r="N91" s="30" t="str">
        <f>'Auswertung U8'!$L$10</f>
        <v/>
      </c>
      <c r="O91" s="22" t="str">
        <f>'Auswertung U8'!$K$10</f>
        <v/>
      </c>
      <c r="P91" s="61">
        <f>IF(Wettkampfdaten!$E$5&lt;&gt;"",COUNTA($C$90:$C$100)*Wettkampfdaten!$E$5,Wettkampfdaten!$E$6)</f>
        <v>30</v>
      </c>
    </row>
    <row r="92" spans="1:16" x14ac:dyDescent="0.2">
      <c r="A92" s="86">
        <v>3</v>
      </c>
      <c r="B92" s="87"/>
      <c r="C92" s="92"/>
      <c r="D92" s="93"/>
      <c r="E92" s="85"/>
      <c r="F92" s="85"/>
      <c r="G92" s="88" t="str">
        <f>IF(C92&lt;&gt; "",G90,"")</f>
        <v/>
      </c>
      <c r="H92" s="88" t="str">
        <f t="shared" si="9"/>
        <v/>
      </c>
      <c r="I92" s="337"/>
      <c r="J92" s="19" t="str">
        <f>Wettkampfdaten!A3</f>
        <v>KiLa Wettkampf Altenstadt 2024</v>
      </c>
      <c r="K92" s="18" t="str">
        <f>Wettkampfdaten!D3</f>
        <v>08./09.06.2024</v>
      </c>
      <c r="L92" s="21" t="str">
        <f>Wettkampfdaten!F3</f>
        <v>Altenstadt</v>
      </c>
      <c r="M92" s="22" t="s">
        <v>10</v>
      </c>
      <c r="N92" s="30" t="str">
        <f>'Auswertung U8'!$L$10</f>
        <v/>
      </c>
      <c r="O92" s="22" t="str">
        <f>'Auswertung U8'!$K$10</f>
        <v/>
      </c>
      <c r="P92" s="61">
        <f>IF(Wettkampfdaten!$E$5&lt;&gt;"",COUNTA($C$90:$C$100)*Wettkampfdaten!$E$5,Wettkampfdaten!$E$6)</f>
        <v>30</v>
      </c>
    </row>
    <row r="93" spans="1:16" x14ac:dyDescent="0.2">
      <c r="A93" s="86">
        <v>4</v>
      </c>
      <c r="B93" s="87"/>
      <c r="C93" s="92"/>
      <c r="D93" s="93"/>
      <c r="E93" s="85"/>
      <c r="F93" s="85"/>
      <c r="G93" s="88" t="str">
        <f>IF(C93&lt;&gt; "",G90,"")</f>
        <v/>
      </c>
      <c r="H93" s="88" t="str">
        <f t="shared" si="9"/>
        <v/>
      </c>
      <c r="I93" s="337"/>
      <c r="J93" s="19" t="str">
        <f>Wettkampfdaten!A3</f>
        <v>KiLa Wettkampf Altenstadt 2024</v>
      </c>
      <c r="K93" s="18" t="str">
        <f>Wettkampfdaten!D3</f>
        <v>08./09.06.2024</v>
      </c>
      <c r="L93" s="21" t="str">
        <f>Wettkampfdaten!F3</f>
        <v>Altenstadt</v>
      </c>
      <c r="M93" s="22" t="s">
        <v>10</v>
      </c>
      <c r="N93" s="30" t="str">
        <f>'Auswertung U8'!$L$10</f>
        <v/>
      </c>
      <c r="O93" s="22" t="str">
        <f>'Auswertung U8'!$K$10</f>
        <v/>
      </c>
      <c r="P93" s="61">
        <f>IF(Wettkampfdaten!$E$5&lt;&gt;"",COUNTA($C$90:$C$100)*Wettkampfdaten!$E$5,Wettkampfdaten!$E$6)</f>
        <v>30</v>
      </c>
    </row>
    <row r="94" spans="1:16" x14ac:dyDescent="0.2">
      <c r="A94" s="86">
        <v>5</v>
      </c>
      <c r="B94" s="87"/>
      <c r="C94" s="92"/>
      <c r="D94" s="93"/>
      <c r="E94" s="85"/>
      <c r="F94" s="85"/>
      <c r="G94" s="88" t="str">
        <f>IF(C94&lt;&gt; "",G90,"")</f>
        <v/>
      </c>
      <c r="H94" s="88" t="str">
        <f t="shared" si="9"/>
        <v/>
      </c>
      <c r="I94" s="337"/>
      <c r="J94" s="19" t="str">
        <f>Wettkampfdaten!A3</f>
        <v>KiLa Wettkampf Altenstadt 2024</v>
      </c>
      <c r="K94" s="18" t="str">
        <f>Wettkampfdaten!D3</f>
        <v>08./09.06.2024</v>
      </c>
      <c r="L94" s="21" t="str">
        <f>Wettkampfdaten!F3</f>
        <v>Altenstadt</v>
      </c>
      <c r="M94" s="22" t="s">
        <v>10</v>
      </c>
      <c r="N94" s="30" t="str">
        <f>'Auswertung U8'!$L$10</f>
        <v/>
      </c>
      <c r="O94" s="22" t="str">
        <f>'Auswertung U8'!$K$10</f>
        <v/>
      </c>
      <c r="P94" s="61">
        <f>IF(Wettkampfdaten!$E$5&lt;&gt;"",COUNTA($C$90:$C$100)*Wettkampfdaten!$E$5,Wettkampfdaten!$E$6)</f>
        <v>30</v>
      </c>
    </row>
    <row r="95" spans="1:16" x14ac:dyDescent="0.2">
      <c r="A95" s="86">
        <v>6</v>
      </c>
      <c r="B95" s="87"/>
      <c r="C95" s="92"/>
      <c r="D95" s="93"/>
      <c r="E95" s="85"/>
      <c r="F95" s="85"/>
      <c r="G95" s="88" t="str">
        <f>IF(C95&lt;&gt; "",G90,"")</f>
        <v/>
      </c>
      <c r="H95" s="88" t="str">
        <f t="shared" si="9"/>
        <v/>
      </c>
      <c r="I95" s="337"/>
      <c r="J95" s="19" t="str">
        <f>Wettkampfdaten!A3</f>
        <v>KiLa Wettkampf Altenstadt 2024</v>
      </c>
      <c r="K95" s="18" t="str">
        <f>Wettkampfdaten!D3</f>
        <v>08./09.06.2024</v>
      </c>
      <c r="L95" s="21" t="str">
        <f>Wettkampfdaten!F3</f>
        <v>Altenstadt</v>
      </c>
      <c r="M95" s="22" t="s">
        <v>10</v>
      </c>
      <c r="N95" s="30" t="str">
        <f>'Auswertung U8'!$L$10</f>
        <v/>
      </c>
      <c r="O95" s="22" t="str">
        <f>'Auswertung U8'!$K$10</f>
        <v/>
      </c>
      <c r="P95" s="61">
        <f>IF(Wettkampfdaten!$E$5&lt;&gt;"",COUNTA($C$90:$C$100)*Wettkampfdaten!$E$5,Wettkampfdaten!$E$6)</f>
        <v>30</v>
      </c>
    </row>
    <row r="96" spans="1:16" x14ac:dyDescent="0.2">
      <c r="A96" s="86">
        <v>7</v>
      </c>
      <c r="B96" s="87"/>
      <c r="C96" s="92"/>
      <c r="D96" s="93"/>
      <c r="E96" s="85"/>
      <c r="F96" s="85"/>
      <c r="G96" s="88" t="str">
        <f>IF(C96&lt;&gt; "",G90,"")</f>
        <v/>
      </c>
      <c r="H96" s="88" t="str">
        <f t="shared" si="9"/>
        <v/>
      </c>
      <c r="I96" s="337"/>
      <c r="J96" s="19" t="str">
        <f>Wettkampfdaten!A3</f>
        <v>KiLa Wettkampf Altenstadt 2024</v>
      </c>
      <c r="K96" s="18" t="str">
        <f>Wettkampfdaten!D3</f>
        <v>08./09.06.2024</v>
      </c>
      <c r="L96" s="21" t="str">
        <f>Wettkampfdaten!F3</f>
        <v>Altenstadt</v>
      </c>
      <c r="M96" s="22" t="s">
        <v>10</v>
      </c>
      <c r="N96" s="30" t="str">
        <f>'Auswertung U8'!$L$10</f>
        <v/>
      </c>
      <c r="O96" s="22" t="str">
        <f>'Auswertung U8'!$K$10</f>
        <v/>
      </c>
      <c r="P96" s="61">
        <f>IF(Wettkampfdaten!$E$5&lt;&gt;"",COUNTA($C$90:$C$100)*Wettkampfdaten!$E$5,Wettkampfdaten!$E$6)</f>
        <v>30</v>
      </c>
    </row>
    <row r="97" spans="1:16" x14ac:dyDescent="0.2">
      <c r="A97" s="86">
        <v>8</v>
      </c>
      <c r="B97" s="87"/>
      <c r="C97" s="92"/>
      <c r="D97" s="93"/>
      <c r="E97" s="85"/>
      <c r="F97" s="85"/>
      <c r="G97" s="88" t="str">
        <f>IF(C97&lt;&gt; "",G90,"")</f>
        <v/>
      </c>
      <c r="H97" s="88" t="str">
        <f t="shared" si="9"/>
        <v/>
      </c>
      <c r="I97" s="337"/>
      <c r="J97" s="19" t="str">
        <f>Wettkampfdaten!A3</f>
        <v>KiLa Wettkampf Altenstadt 2024</v>
      </c>
      <c r="K97" s="18" t="str">
        <f>Wettkampfdaten!D3</f>
        <v>08./09.06.2024</v>
      </c>
      <c r="L97" s="21" t="str">
        <f>Wettkampfdaten!F3</f>
        <v>Altenstadt</v>
      </c>
      <c r="M97" s="22" t="s">
        <v>10</v>
      </c>
      <c r="N97" s="30" t="str">
        <f>'Auswertung U8'!$L$10</f>
        <v/>
      </c>
      <c r="O97" s="22" t="str">
        <f>'Auswertung U8'!$K$10</f>
        <v/>
      </c>
      <c r="P97" s="61">
        <f>IF(Wettkampfdaten!$E$5&lt;&gt;"",COUNTA($C$90:$C$100)*Wettkampfdaten!$E$5,Wettkampfdaten!$E$6)</f>
        <v>30</v>
      </c>
    </row>
    <row r="98" spans="1:16" x14ac:dyDescent="0.2">
      <c r="A98" s="86">
        <v>9</v>
      </c>
      <c r="B98" s="87"/>
      <c r="C98" s="92"/>
      <c r="D98" s="93"/>
      <c r="E98" s="85"/>
      <c r="F98" s="85"/>
      <c r="G98" s="88" t="str">
        <f>IF(C98&lt;&gt; "",G90,"")</f>
        <v/>
      </c>
      <c r="H98" s="88" t="str">
        <f t="shared" si="9"/>
        <v/>
      </c>
      <c r="I98" s="337"/>
      <c r="J98" s="19" t="str">
        <f>Wettkampfdaten!A3</f>
        <v>KiLa Wettkampf Altenstadt 2024</v>
      </c>
      <c r="K98" s="18" t="str">
        <f>Wettkampfdaten!D3</f>
        <v>08./09.06.2024</v>
      </c>
      <c r="L98" s="21" t="str">
        <f>Wettkampfdaten!F3</f>
        <v>Altenstadt</v>
      </c>
      <c r="M98" s="22" t="s">
        <v>10</v>
      </c>
      <c r="N98" s="30" t="str">
        <f>'Auswertung U8'!$L$10</f>
        <v/>
      </c>
      <c r="O98" s="22" t="str">
        <f>'Auswertung U8'!$K$10</f>
        <v/>
      </c>
      <c r="P98" s="61">
        <f>IF(Wettkampfdaten!$E$5&lt;&gt;"",COUNTA($C$90:$C$100)*Wettkampfdaten!$E$5,Wettkampfdaten!$E$6)</f>
        <v>30</v>
      </c>
    </row>
    <row r="99" spans="1:16" x14ac:dyDescent="0.2">
      <c r="A99" s="86">
        <v>10</v>
      </c>
      <c r="B99" s="87"/>
      <c r="C99" s="92"/>
      <c r="D99" s="93"/>
      <c r="E99" s="85"/>
      <c r="F99" s="85"/>
      <c r="G99" s="88" t="str">
        <f>IF(C99&lt;&gt; "",G90,"")</f>
        <v/>
      </c>
      <c r="H99" s="88" t="str">
        <f t="shared" si="9"/>
        <v/>
      </c>
      <c r="I99" s="337"/>
      <c r="J99" s="19" t="str">
        <f>Wettkampfdaten!A3</f>
        <v>KiLa Wettkampf Altenstadt 2024</v>
      </c>
      <c r="K99" s="18" t="str">
        <f>Wettkampfdaten!D3</f>
        <v>08./09.06.2024</v>
      </c>
      <c r="L99" s="21" t="str">
        <f>Wettkampfdaten!F3</f>
        <v>Altenstadt</v>
      </c>
      <c r="M99" s="22" t="s">
        <v>10</v>
      </c>
      <c r="N99" s="30" t="str">
        <f>'Auswertung U8'!$L$10</f>
        <v/>
      </c>
      <c r="O99" s="22" t="str">
        <f>'Auswertung U8'!$K$10</f>
        <v/>
      </c>
      <c r="P99" s="61">
        <f>IF(Wettkampfdaten!$E$5&lt;&gt;"",COUNTA($C$90:$C$100)*Wettkampfdaten!$E$5,Wettkampfdaten!$E$6)</f>
        <v>30</v>
      </c>
    </row>
    <row r="100" spans="1:16" ht="15.75" thickBot="1" x14ac:dyDescent="0.25">
      <c r="A100" s="89">
        <v>11</v>
      </c>
      <c r="B100" s="95"/>
      <c r="C100" s="96"/>
      <c r="D100" s="97"/>
      <c r="E100" s="98"/>
      <c r="F100" s="98"/>
      <c r="G100" s="99" t="str">
        <f>IF(C100&lt;&gt; "",G90,"")</f>
        <v/>
      </c>
      <c r="H100" s="88" t="str">
        <f t="shared" si="9"/>
        <v/>
      </c>
      <c r="I100" s="338"/>
      <c r="J100" s="11" t="str">
        <f>Wettkampfdaten!A3</f>
        <v>KiLa Wettkampf Altenstadt 2024</v>
      </c>
      <c r="K100" s="9" t="str">
        <f>Wettkampfdaten!D3</f>
        <v>08./09.06.2024</v>
      </c>
      <c r="L100" s="10" t="str">
        <f>Wettkampfdaten!F3</f>
        <v>Altenstadt</v>
      </c>
      <c r="M100" s="22" t="s">
        <v>10</v>
      </c>
      <c r="N100" s="30" t="str">
        <f>'Auswertung U8'!$L$10</f>
        <v/>
      </c>
      <c r="O100" s="22" t="str">
        <f>'Auswertung U8'!$K$10</f>
        <v/>
      </c>
      <c r="P100" s="61">
        <f>IF(Wettkampfdaten!$E$5&lt;&gt;"",COUNTA($C$90:$C$100)*Wettkampfdaten!$E$5,Wettkampfdaten!$E$6)</f>
        <v>30</v>
      </c>
    </row>
    <row r="101" spans="1:16" x14ac:dyDescent="0.2">
      <c r="A101" s="63">
        <v>1</v>
      </c>
      <c r="B101" s="64"/>
      <c r="C101" s="75"/>
      <c r="D101" s="76"/>
      <c r="E101" s="65"/>
      <c r="F101" s="65"/>
      <c r="G101" s="66"/>
      <c r="H101" s="100"/>
      <c r="I101" s="336" t="s">
        <v>21</v>
      </c>
      <c r="J101" s="11" t="str">
        <f>Wettkampfdaten!A3</f>
        <v>KiLa Wettkampf Altenstadt 2024</v>
      </c>
      <c r="K101" s="9" t="str">
        <f>Wettkampfdaten!D3</f>
        <v>08./09.06.2024</v>
      </c>
      <c r="L101" s="10" t="str">
        <f>Wettkampfdaten!F3</f>
        <v>Altenstadt</v>
      </c>
      <c r="M101" s="22" t="s">
        <v>10</v>
      </c>
      <c r="N101" s="30" t="str">
        <f>'Auswertung U8'!$L$11</f>
        <v/>
      </c>
      <c r="O101" s="22" t="str">
        <f>'Auswertung U8'!$K$11</f>
        <v/>
      </c>
      <c r="P101" s="61">
        <f>IF(Wettkampfdaten!$E$5&lt;&gt;"",COUNTA($C$101:$C$111)*Wettkampfdaten!$E$5,Wettkampfdaten!$E$6)</f>
        <v>30</v>
      </c>
    </row>
    <row r="102" spans="1:16" x14ac:dyDescent="0.2">
      <c r="A102" s="67">
        <v>2</v>
      </c>
      <c r="B102" s="68"/>
      <c r="C102" s="77"/>
      <c r="D102" s="78"/>
      <c r="E102" s="69"/>
      <c r="F102" s="69"/>
      <c r="G102" s="70" t="str">
        <f>IF(C102&lt;&gt; "",G101,"")</f>
        <v/>
      </c>
      <c r="H102" s="101" t="str">
        <f t="shared" ref="H102:H111" si="10">IF(C102&lt;&gt; "",H$102,"")</f>
        <v/>
      </c>
      <c r="I102" s="337"/>
      <c r="J102" s="11" t="str">
        <f>Wettkampfdaten!A3</f>
        <v>KiLa Wettkampf Altenstadt 2024</v>
      </c>
      <c r="K102" s="9" t="str">
        <f>Wettkampfdaten!D3</f>
        <v>08./09.06.2024</v>
      </c>
      <c r="L102" s="10" t="str">
        <f>Wettkampfdaten!F3</f>
        <v>Altenstadt</v>
      </c>
      <c r="M102" s="22" t="s">
        <v>10</v>
      </c>
      <c r="N102" s="30" t="str">
        <f>'Auswertung U8'!$L$11</f>
        <v/>
      </c>
      <c r="O102" s="22" t="str">
        <f>'Auswertung U8'!$K$11</f>
        <v/>
      </c>
      <c r="P102" s="61">
        <f>IF(Wettkampfdaten!$E$5&lt;&gt;"",COUNTA($C$101:$C$111)*Wettkampfdaten!$E$5,Wettkampfdaten!$E$6)</f>
        <v>30</v>
      </c>
    </row>
    <row r="103" spans="1:16" x14ac:dyDescent="0.2">
      <c r="A103" s="67">
        <v>3</v>
      </c>
      <c r="B103" s="68"/>
      <c r="C103" s="77"/>
      <c r="D103" s="78"/>
      <c r="E103" s="69"/>
      <c r="F103" s="69"/>
      <c r="G103" s="70" t="str">
        <f>IF(C103&lt;&gt; "",G101,"")</f>
        <v/>
      </c>
      <c r="H103" s="101" t="str">
        <f t="shared" si="10"/>
        <v/>
      </c>
      <c r="I103" s="337"/>
      <c r="J103" s="11" t="str">
        <f>Wettkampfdaten!A3</f>
        <v>KiLa Wettkampf Altenstadt 2024</v>
      </c>
      <c r="K103" s="9" t="str">
        <f>Wettkampfdaten!D3</f>
        <v>08./09.06.2024</v>
      </c>
      <c r="L103" s="10" t="str">
        <f>Wettkampfdaten!F3</f>
        <v>Altenstadt</v>
      </c>
      <c r="M103" s="22" t="s">
        <v>10</v>
      </c>
      <c r="N103" s="30" t="str">
        <f>'Auswertung U8'!$L$11</f>
        <v/>
      </c>
      <c r="O103" s="22" t="str">
        <f>'Auswertung U8'!$K$11</f>
        <v/>
      </c>
      <c r="P103" s="61">
        <f>IF(Wettkampfdaten!$E$5&lt;&gt;"",COUNTA($C$101:$C$111)*Wettkampfdaten!$E$5,Wettkampfdaten!$E$6)</f>
        <v>30</v>
      </c>
    </row>
    <row r="104" spans="1:16" x14ac:dyDescent="0.2">
      <c r="A104" s="67">
        <v>4</v>
      </c>
      <c r="B104" s="68"/>
      <c r="C104" s="77"/>
      <c r="D104" s="78"/>
      <c r="E104" s="69"/>
      <c r="F104" s="69"/>
      <c r="G104" s="70" t="str">
        <f>IF(C104&lt;&gt; "",G101,"")</f>
        <v/>
      </c>
      <c r="H104" s="101" t="str">
        <f t="shared" si="10"/>
        <v/>
      </c>
      <c r="I104" s="337"/>
      <c r="J104" s="11" t="str">
        <f>Wettkampfdaten!A3</f>
        <v>KiLa Wettkampf Altenstadt 2024</v>
      </c>
      <c r="K104" s="9" t="str">
        <f>Wettkampfdaten!D3</f>
        <v>08./09.06.2024</v>
      </c>
      <c r="L104" s="10" t="str">
        <f>Wettkampfdaten!F3</f>
        <v>Altenstadt</v>
      </c>
      <c r="M104" s="22" t="s">
        <v>10</v>
      </c>
      <c r="N104" s="30" t="str">
        <f>'Auswertung U8'!$L$11</f>
        <v/>
      </c>
      <c r="O104" s="22" t="str">
        <f>'Auswertung U8'!$K$11</f>
        <v/>
      </c>
      <c r="P104" s="61">
        <f>IF(Wettkampfdaten!$E$5&lt;&gt;"",COUNTA($C$101:$C$111)*Wettkampfdaten!$E$5,Wettkampfdaten!$E$6)</f>
        <v>30</v>
      </c>
    </row>
    <row r="105" spans="1:16" x14ac:dyDescent="0.2">
      <c r="A105" s="67">
        <v>5</v>
      </c>
      <c r="B105" s="68"/>
      <c r="C105" s="77"/>
      <c r="D105" s="78"/>
      <c r="E105" s="69"/>
      <c r="F105" s="69"/>
      <c r="G105" s="70" t="str">
        <f>IF(C105&lt;&gt; "",G101,"")</f>
        <v/>
      </c>
      <c r="H105" s="101" t="str">
        <f t="shared" si="10"/>
        <v/>
      </c>
      <c r="I105" s="337"/>
      <c r="J105" s="11" t="str">
        <f>Wettkampfdaten!A3</f>
        <v>KiLa Wettkampf Altenstadt 2024</v>
      </c>
      <c r="K105" s="9" t="str">
        <f>Wettkampfdaten!D3</f>
        <v>08./09.06.2024</v>
      </c>
      <c r="L105" s="10" t="str">
        <f>Wettkampfdaten!F3</f>
        <v>Altenstadt</v>
      </c>
      <c r="M105" s="22" t="s">
        <v>10</v>
      </c>
      <c r="N105" s="30" t="str">
        <f>'Auswertung U8'!$L$11</f>
        <v/>
      </c>
      <c r="O105" s="22" t="str">
        <f>'Auswertung U8'!$K$11</f>
        <v/>
      </c>
      <c r="P105" s="61">
        <f>IF(Wettkampfdaten!$E$5&lt;&gt;"",COUNTA($C$101:$C$111)*Wettkampfdaten!$E$5,Wettkampfdaten!$E$6)</f>
        <v>30</v>
      </c>
    </row>
    <row r="106" spans="1:16" x14ac:dyDescent="0.2">
      <c r="A106" s="67">
        <v>6</v>
      </c>
      <c r="B106" s="68"/>
      <c r="C106" s="77"/>
      <c r="D106" s="78"/>
      <c r="E106" s="69"/>
      <c r="F106" s="69"/>
      <c r="G106" s="70" t="str">
        <f>IF(C106&lt;&gt; "",G101,"")</f>
        <v/>
      </c>
      <c r="H106" s="101" t="str">
        <f t="shared" si="10"/>
        <v/>
      </c>
      <c r="I106" s="337"/>
      <c r="J106" s="11" t="str">
        <f>Wettkampfdaten!A3</f>
        <v>KiLa Wettkampf Altenstadt 2024</v>
      </c>
      <c r="K106" s="9" t="str">
        <f>Wettkampfdaten!D3</f>
        <v>08./09.06.2024</v>
      </c>
      <c r="L106" s="10" t="str">
        <f>Wettkampfdaten!F3</f>
        <v>Altenstadt</v>
      </c>
      <c r="M106" s="22" t="s">
        <v>10</v>
      </c>
      <c r="N106" s="30" t="str">
        <f>'Auswertung U8'!$L$11</f>
        <v/>
      </c>
      <c r="O106" s="22" t="str">
        <f>'Auswertung U8'!$K$11</f>
        <v/>
      </c>
      <c r="P106" s="61">
        <f>IF(Wettkampfdaten!$E$5&lt;&gt;"",COUNTA($C$101:$C$111)*Wettkampfdaten!$E$5,Wettkampfdaten!$E$6)</f>
        <v>30</v>
      </c>
    </row>
    <row r="107" spans="1:16" x14ac:dyDescent="0.2">
      <c r="A107" s="67">
        <v>7</v>
      </c>
      <c r="B107" s="68"/>
      <c r="C107" s="77"/>
      <c r="D107" s="78"/>
      <c r="E107" s="69"/>
      <c r="F107" s="69"/>
      <c r="G107" s="70" t="str">
        <f>IF(C107&lt;&gt; "",G101,"")</f>
        <v/>
      </c>
      <c r="H107" s="101" t="str">
        <f t="shared" si="10"/>
        <v/>
      </c>
      <c r="I107" s="337"/>
      <c r="J107" s="11" t="str">
        <f>Wettkampfdaten!A3</f>
        <v>KiLa Wettkampf Altenstadt 2024</v>
      </c>
      <c r="K107" s="9" t="str">
        <f>Wettkampfdaten!D3</f>
        <v>08./09.06.2024</v>
      </c>
      <c r="L107" s="10" t="str">
        <f>Wettkampfdaten!F3</f>
        <v>Altenstadt</v>
      </c>
      <c r="M107" s="22" t="s">
        <v>10</v>
      </c>
      <c r="N107" s="30" t="str">
        <f>'Auswertung U8'!$L$11</f>
        <v/>
      </c>
      <c r="O107" s="22" t="str">
        <f>'Auswertung U8'!$K$11</f>
        <v/>
      </c>
      <c r="P107" s="61">
        <f>IF(Wettkampfdaten!$E$5&lt;&gt;"",COUNTA($C$101:$C$111)*Wettkampfdaten!$E$5,Wettkampfdaten!$E$6)</f>
        <v>30</v>
      </c>
    </row>
    <row r="108" spans="1:16" x14ac:dyDescent="0.2">
      <c r="A108" s="67">
        <v>8</v>
      </c>
      <c r="B108" s="68"/>
      <c r="C108" s="77"/>
      <c r="D108" s="78"/>
      <c r="E108" s="69"/>
      <c r="F108" s="69"/>
      <c r="G108" s="70" t="str">
        <f>IF(C108&lt;&gt; "",G101,"")</f>
        <v/>
      </c>
      <c r="H108" s="101" t="str">
        <f t="shared" si="10"/>
        <v/>
      </c>
      <c r="I108" s="337"/>
      <c r="J108" s="11" t="str">
        <f>Wettkampfdaten!A3</f>
        <v>KiLa Wettkampf Altenstadt 2024</v>
      </c>
      <c r="K108" s="9" t="str">
        <f>Wettkampfdaten!D3</f>
        <v>08./09.06.2024</v>
      </c>
      <c r="L108" s="10" t="str">
        <f>Wettkampfdaten!F3</f>
        <v>Altenstadt</v>
      </c>
      <c r="M108" s="22" t="s">
        <v>10</v>
      </c>
      <c r="N108" s="30" t="str">
        <f>'Auswertung U8'!$L$11</f>
        <v/>
      </c>
      <c r="O108" s="22" t="str">
        <f>'Auswertung U8'!$K$11</f>
        <v/>
      </c>
      <c r="P108" s="61">
        <f>IF(Wettkampfdaten!$E$5&lt;&gt;"",COUNTA($C$101:$C$111)*Wettkampfdaten!$E$5,Wettkampfdaten!$E$6)</f>
        <v>30</v>
      </c>
    </row>
    <row r="109" spans="1:16" x14ac:dyDescent="0.2">
      <c r="A109" s="67">
        <v>9</v>
      </c>
      <c r="B109" s="68"/>
      <c r="C109" s="77"/>
      <c r="D109" s="78"/>
      <c r="E109" s="69"/>
      <c r="F109" s="69"/>
      <c r="G109" s="70" t="str">
        <f>IF(C109&lt;&gt; "",G101,"")</f>
        <v/>
      </c>
      <c r="H109" s="101" t="str">
        <f t="shared" si="10"/>
        <v/>
      </c>
      <c r="I109" s="337"/>
      <c r="J109" s="11" t="str">
        <f>Wettkampfdaten!A3</f>
        <v>KiLa Wettkampf Altenstadt 2024</v>
      </c>
      <c r="K109" s="9" t="str">
        <f>Wettkampfdaten!D3</f>
        <v>08./09.06.2024</v>
      </c>
      <c r="L109" s="10" t="str">
        <f>Wettkampfdaten!F3</f>
        <v>Altenstadt</v>
      </c>
      <c r="M109" s="22" t="s">
        <v>10</v>
      </c>
      <c r="N109" s="30" t="str">
        <f>'Auswertung U8'!$L$11</f>
        <v/>
      </c>
      <c r="O109" s="22" t="str">
        <f>'Auswertung U8'!$K$11</f>
        <v/>
      </c>
      <c r="P109" s="61">
        <f>IF(Wettkampfdaten!$E$5&lt;&gt;"",COUNTA($C$101:$C$111)*Wettkampfdaten!$E$5,Wettkampfdaten!$E$6)</f>
        <v>30</v>
      </c>
    </row>
    <row r="110" spans="1:16" x14ac:dyDescent="0.2">
      <c r="A110" s="67">
        <v>10</v>
      </c>
      <c r="B110" s="68"/>
      <c r="C110" s="77"/>
      <c r="D110" s="78"/>
      <c r="E110" s="69"/>
      <c r="F110" s="69"/>
      <c r="G110" s="70" t="str">
        <f>IF(C110&lt;&gt; "",G101,"")</f>
        <v/>
      </c>
      <c r="H110" s="101" t="str">
        <f t="shared" si="10"/>
        <v/>
      </c>
      <c r="I110" s="337"/>
      <c r="J110" s="11" t="str">
        <f>Wettkampfdaten!A3</f>
        <v>KiLa Wettkampf Altenstadt 2024</v>
      </c>
      <c r="K110" s="9" t="str">
        <f>Wettkampfdaten!D3</f>
        <v>08./09.06.2024</v>
      </c>
      <c r="L110" s="10" t="str">
        <f>Wettkampfdaten!F3</f>
        <v>Altenstadt</v>
      </c>
      <c r="M110" s="22" t="s">
        <v>10</v>
      </c>
      <c r="N110" s="30" t="str">
        <f>'Auswertung U8'!$L$11</f>
        <v/>
      </c>
      <c r="O110" s="22" t="str">
        <f>'Auswertung U8'!$K$11</f>
        <v/>
      </c>
      <c r="P110" s="61">
        <f>IF(Wettkampfdaten!$E$5&lt;&gt;"",COUNTA($C$101:$C$111)*Wettkampfdaten!$E$5,Wettkampfdaten!$E$6)</f>
        <v>30</v>
      </c>
    </row>
    <row r="111" spans="1:16" ht="15.75" thickBot="1" x14ac:dyDescent="0.25">
      <c r="A111" s="71">
        <v>11</v>
      </c>
      <c r="B111" s="72"/>
      <c r="C111" s="79"/>
      <c r="D111" s="80"/>
      <c r="E111" s="73"/>
      <c r="F111" s="73"/>
      <c r="G111" s="74" t="str">
        <f>IF(C111&lt;&gt; "",G101,"")</f>
        <v/>
      </c>
      <c r="H111" s="102" t="str">
        <f t="shared" si="10"/>
        <v/>
      </c>
      <c r="I111" s="338"/>
      <c r="J111" s="11" t="str">
        <f>Wettkampfdaten!A3</f>
        <v>KiLa Wettkampf Altenstadt 2024</v>
      </c>
      <c r="K111" s="9" t="str">
        <f>Wettkampfdaten!D3</f>
        <v>08./09.06.2024</v>
      </c>
      <c r="L111" s="10" t="str">
        <f>Wettkampfdaten!F3</f>
        <v>Altenstadt</v>
      </c>
      <c r="M111" s="22" t="s">
        <v>10</v>
      </c>
      <c r="N111" s="30" t="str">
        <f>'Auswertung U8'!$L$11</f>
        <v/>
      </c>
      <c r="O111" s="22" t="str">
        <f>'Auswertung U8'!$K$11</f>
        <v/>
      </c>
      <c r="P111" s="61">
        <f>IF(Wettkampfdaten!$E$5&lt;&gt;"",COUNTA($C$101:$C$111)*Wettkampfdaten!$E$5,Wettkampfdaten!$E$6)</f>
        <v>30</v>
      </c>
    </row>
    <row r="112" spans="1:16" x14ac:dyDescent="0.2">
      <c r="A112" s="81">
        <v>1</v>
      </c>
      <c r="B112" s="82"/>
      <c r="C112" s="90"/>
      <c r="D112" s="91"/>
      <c r="E112" s="83"/>
      <c r="F112" s="83"/>
      <c r="G112" s="84"/>
      <c r="H112" s="84"/>
      <c r="I112" s="336" t="s">
        <v>22</v>
      </c>
      <c r="J112" s="11" t="str">
        <f>Wettkampfdaten!A3</f>
        <v>KiLa Wettkampf Altenstadt 2024</v>
      </c>
      <c r="K112" s="9" t="str">
        <f>Wettkampfdaten!D3</f>
        <v>08./09.06.2024</v>
      </c>
      <c r="L112" s="10" t="str">
        <f>Wettkampfdaten!F3</f>
        <v>Altenstadt</v>
      </c>
      <c r="M112" s="22" t="s">
        <v>10</v>
      </c>
      <c r="N112" s="30" t="str">
        <f>'Auswertung U8'!$L$12</f>
        <v/>
      </c>
      <c r="O112" s="22" t="str">
        <f>'Auswertung U8'!$K$12</f>
        <v/>
      </c>
      <c r="P112" s="61">
        <f>IF(Wettkampfdaten!$E$5&lt;&gt;"",COUNTA($C$112:$C$122)*Wettkampfdaten!$E$5,Wettkampfdaten!$E$6)</f>
        <v>30</v>
      </c>
    </row>
    <row r="113" spans="1:16" x14ac:dyDescent="0.2">
      <c r="A113" s="86">
        <v>2</v>
      </c>
      <c r="B113" s="87"/>
      <c r="C113" s="92"/>
      <c r="D113" s="93"/>
      <c r="E113" s="85"/>
      <c r="F113" s="85"/>
      <c r="G113" s="88" t="str">
        <f>IF(C113&lt;&gt; "",G112,"")</f>
        <v/>
      </c>
      <c r="H113" s="88" t="str">
        <f t="shared" ref="H113:H122" si="11">IF(C113&lt;&gt; "",H$112,"")</f>
        <v/>
      </c>
      <c r="I113" s="337"/>
      <c r="J113" s="11" t="str">
        <f>Wettkampfdaten!A3</f>
        <v>KiLa Wettkampf Altenstadt 2024</v>
      </c>
      <c r="K113" s="9" t="str">
        <f>Wettkampfdaten!D3</f>
        <v>08./09.06.2024</v>
      </c>
      <c r="L113" s="10" t="str">
        <f>Wettkampfdaten!F3</f>
        <v>Altenstadt</v>
      </c>
      <c r="M113" s="22" t="s">
        <v>10</v>
      </c>
      <c r="N113" s="30" t="str">
        <f>'Auswertung U8'!$L$12</f>
        <v/>
      </c>
      <c r="O113" s="22" t="str">
        <f>'Auswertung U8'!$K$12</f>
        <v/>
      </c>
      <c r="P113" s="61">
        <f>IF(Wettkampfdaten!$E$5&lt;&gt;"",COUNTA($C$112:$C$122)*Wettkampfdaten!$E$5,Wettkampfdaten!$E$6)</f>
        <v>30</v>
      </c>
    </row>
    <row r="114" spans="1:16" x14ac:dyDescent="0.2">
      <c r="A114" s="86">
        <v>3</v>
      </c>
      <c r="B114" s="87"/>
      <c r="C114" s="92"/>
      <c r="D114" s="93"/>
      <c r="E114" s="85"/>
      <c r="F114" s="85"/>
      <c r="G114" s="88" t="str">
        <f>IF(C114&lt;&gt; "",G112,"")</f>
        <v/>
      </c>
      <c r="H114" s="88" t="str">
        <f t="shared" si="11"/>
        <v/>
      </c>
      <c r="I114" s="337"/>
      <c r="J114" s="11" t="str">
        <f>Wettkampfdaten!A3</f>
        <v>KiLa Wettkampf Altenstadt 2024</v>
      </c>
      <c r="K114" s="9" t="str">
        <f>Wettkampfdaten!D3</f>
        <v>08./09.06.2024</v>
      </c>
      <c r="L114" s="10" t="str">
        <f>Wettkampfdaten!F3</f>
        <v>Altenstadt</v>
      </c>
      <c r="M114" s="22" t="s">
        <v>10</v>
      </c>
      <c r="N114" s="30" t="str">
        <f>'Auswertung U8'!$L$12</f>
        <v/>
      </c>
      <c r="O114" s="22" t="str">
        <f>'Auswertung U8'!$K$12</f>
        <v/>
      </c>
      <c r="P114" s="61">
        <f>IF(Wettkampfdaten!$E$5&lt;&gt;"",COUNTA($C$112:$C$122)*Wettkampfdaten!$E$5,Wettkampfdaten!$E$6)</f>
        <v>30</v>
      </c>
    </row>
    <row r="115" spans="1:16" x14ac:dyDescent="0.2">
      <c r="A115" s="86">
        <v>4</v>
      </c>
      <c r="B115" s="87"/>
      <c r="C115" s="92"/>
      <c r="D115" s="93"/>
      <c r="E115" s="85"/>
      <c r="F115" s="85"/>
      <c r="G115" s="88" t="str">
        <f>IF(C115&lt;&gt; "",G112,"")</f>
        <v/>
      </c>
      <c r="H115" s="88" t="str">
        <f t="shared" si="11"/>
        <v/>
      </c>
      <c r="I115" s="337"/>
      <c r="J115" s="11" t="str">
        <f>Wettkampfdaten!A3</f>
        <v>KiLa Wettkampf Altenstadt 2024</v>
      </c>
      <c r="K115" s="9" t="str">
        <f>Wettkampfdaten!D3</f>
        <v>08./09.06.2024</v>
      </c>
      <c r="L115" s="10" t="str">
        <f>Wettkampfdaten!F3</f>
        <v>Altenstadt</v>
      </c>
      <c r="M115" s="22" t="s">
        <v>10</v>
      </c>
      <c r="N115" s="30" t="str">
        <f>'Auswertung U8'!$L$12</f>
        <v/>
      </c>
      <c r="O115" s="22" t="str">
        <f>'Auswertung U8'!$K$12</f>
        <v/>
      </c>
      <c r="P115" s="61">
        <f>IF(Wettkampfdaten!$E$5&lt;&gt;"",COUNTA($C$112:$C$122)*Wettkampfdaten!$E$5,Wettkampfdaten!$E$6)</f>
        <v>30</v>
      </c>
    </row>
    <row r="116" spans="1:16" x14ac:dyDescent="0.2">
      <c r="A116" s="86">
        <v>5</v>
      </c>
      <c r="B116" s="87"/>
      <c r="C116" s="92"/>
      <c r="D116" s="93"/>
      <c r="E116" s="85"/>
      <c r="F116" s="85"/>
      <c r="G116" s="88" t="str">
        <f>IF(C116&lt;&gt; "",G112,"")</f>
        <v/>
      </c>
      <c r="H116" s="88" t="str">
        <f t="shared" si="11"/>
        <v/>
      </c>
      <c r="I116" s="337"/>
      <c r="J116" s="11" t="str">
        <f>Wettkampfdaten!A3</f>
        <v>KiLa Wettkampf Altenstadt 2024</v>
      </c>
      <c r="K116" s="9" t="str">
        <f>Wettkampfdaten!D3</f>
        <v>08./09.06.2024</v>
      </c>
      <c r="L116" s="10" t="str">
        <f>Wettkampfdaten!F3</f>
        <v>Altenstadt</v>
      </c>
      <c r="M116" s="22" t="s">
        <v>10</v>
      </c>
      <c r="N116" s="30" t="str">
        <f>'Auswertung U8'!$L$12</f>
        <v/>
      </c>
      <c r="O116" s="22" t="str">
        <f>'Auswertung U8'!$K$12</f>
        <v/>
      </c>
      <c r="P116" s="61">
        <f>IF(Wettkampfdaten!$E$5&lt;&gt;"",COUNTA($C$112:$C$122)*Wettkampfdaten!$E$5,Wettkampfdaten!$E$6)</f>
        <v>30</v>
      </c>
    </row>
    <row r="117" spans="1:16" x14ac:dyDescent="0.2">
      <c r="A117" s="86">
        <v>6</v>
      </c>
      <c r="B117" s="87"/>
      <c r="C117" s="92"/>
      <c r="D117" s="93"/>
      <c r="E117" s="85"/>
      <c r="F117" s="85"/>
      <c r="G117" s="88" t="str">
        <f>IF(C117&lt;&gt; "",G112,"")</f>
        <v/>
      </c>
      <c r="H117" s="88" t="str">
        <f t="shared" si="11"/>
        <v/>
      </c>
      <c r="I117" s="337"/>
      <c r="J117" s="11" t="str">
        <f>Wettkampfdaten!A3</f>
        <v>KiLa Wettkampf Altenstadt 2024</v>
      </c>
      <c r="K117" s="9" t="str">
        <f>Wettkampfdaten!D3</f>
        <v>08./09.06.2024</v>
      </c>
      <c r="L117" s="10" t="str">
        <f>Wettkampfdaten!F3</f>
        <v>Altenstadt</v>
      </c>
      <c r="M117" s="22" t="s">
        <v>10</v>
      </c>
      <c r="N117" s="30" t="str">
        <f>'Auswertung U8'!$L$12</f>
        <v/>
      </c>
      <c r="O117" s="22" t="str">
        <f>'Auswertung U8'!$K$12</f>
        <v/>
      </c>
      <c r="P117" s="61">
        <f>IF(Wettkampfdaten!$E$5&lt;&gt;"",COUNTA($C$112:$C$122)*Wettkampfdaten!$E$5,Wettkampfdaten!$E$6)</f>
        <v>30</v>
      </c>
    </row>
    <row r="118" spans="1:16" x14ac:dyDescent="0.2">
      <c r="A118" s="86">
        <v>7</v>
      </c>
      <c r="B118" s="87"/>
      <c r="C118" s="92"/>
      <c r="D118" s="93"/>
      <c r="E118" s="85"/>
      <c r="F118" s="85"/>
      <c r="G118" s="88" t="str">
        <f>IF(C118&lt;&gt; "",G112,"")</f>
        <v/>
      </c>
      <c r="H118" s="88" t="str">
        <f t="shared" si="11"/>
        <v/>
      </c>
      <c r="I118" s="337"/>
      <c r="J118" s="11" t="str">
        <f>Wettkampfdaten!A3</f>
        <v>KiLa Wettkampf Altenstadt 2024</v>
      </c>
      <c r="K118" s="9" t="str">
        <f>Wettkampfdaten!D3</f>
        <v>08./09.06.2024</v>
      </c>
      <c r="L118" s="10" t="str">
        <f>Wettkampfdaten!F3</f>
        <v>Altenstadt</v>
      </c>
      <c r="M118" s="22" t="s">
        <v>10</v>
      </c>
      <c r="N118" s="30" t="str">
        <f>'Auswertung U8'!$L$12</f>
        <v/>
      </c>
      <c r="O118" s="22" t="str">
        <f>'Auswertung U8'!$K$12</f>
        <v/>
      </c>
      <c r="P118" s="61">
        <f>IF(Wettkampfdaten!$E$5&lt;&gt;"",COUNTA($C$112:$C$122)*Wettkampfdaten!$E$5,Wettkampfdaten!$E$6)</f>
        <v>30</v>
      </c>
    </row>
    <row r="119" spans="1:16" x14ac:dyDescent="0.2">
      <c r="A119" s="86">
        <v>8</v>
      </c>
      <c r="B119" s="87"/>
      <c r="C119" s="92"/>
      <c r="D119" s="93"/>
      <c r="E119" s="85"/>
      <c r="F119" s="85"/>
      <c r="G119" s="88" t="str">
        <f>IF(C119&lt;&gt; "",G112,"")</f>
        <v/>
      </c>
      <c r="H119" s="88" t="str">
        <f t="shared" si="11"/>
        <v/>
      </c>
      <c r="I119" s="337"/>
      <c r="J119" s="11" t="str">
        <f>Wettkampfdaten!A3</f>
        <v>KiLa Wettkampf Altenstadt 2024</v>
      </c>
      <c r="K119" s="9" t="str">
        <f>Wettkampfdaten!D3</f>
        <v>08./09.06.2024</v>
      </c>
      <c r="L119" s="10" t="str">
        <f>Wettkampfdaten!F3</f>
        <v>Altenstadt</v>
      </c>
      <c r="M119" s="22" t="s">
        <v>10</v>
      </c>
      <c r="N119" s="30" t="str">
        <f>'Auswertung U8'!$L$12</f>
        <v/>
      </c>
      <c r="O119" s="22" t="str">
        <f>'Auswertung U8'!$K$12</f>
        <v/>
      </c>
      <c r="P119" s="61">
        <f>IF(Wettkampfdaten!$E$5&lt;&gt;"",COUNTA($C$112:$C$122)*Wettkampfdaten!$E$5,Wettkampfdaten!$E$6)</f>
        <v>30</v>
      </c>
    </row>
    <row r="120" spans="1:16" x14ac:dyDescent="0.2">
      <c r="A120" s="86">
        <v>9</v>
      </c>
      <c r="B120" s="87"/>
      <c r="C120" s="92"/>
      <c r="D120" s="93"/>
      <c r="E120" s="85"/>
      <c r="F120" s="85"/>
      <c r="G120" s="88" t="str">
        <f>IF(C120&lt;&gt; "",G112,"")</f>
        <v/>
      </c>
      <c r="H120" s="88" t="str">
        <f t="shared" si="11"/>
        <v/>
      </c>
      <c r="I120" s="337"/>
      <c r="J120" s="11" t="str">
        <f>Wettkampfdaten!A3</f>
        <v>KiLa Wettkampf Altenstadt 2024</v>
      </c>
      <c r="K120" s="9" t="str">
        <f>Wettkampfdaten!D3</f>
        <v>08./09.06.2024</v>
      </c>
      <c r="L120" s="10" t="str">
        <f>Wettkampfdaten!F3</f>
        <v>Altenstadt</v>
      </c>
      <c r="M120" s="22" t="s">
        <v>10</v>
      </c>
      <c r="N120" s="30" t="str">
        <f>'Auswertung U8'!$L$12</f>
        <v/>
      </c>
      <c r="O120" s="22" t="str">
        <f>'Auswertung U8'!$K$12</f>
        <v/>
      </c>
      <c r="P120" s="61">
        <f>IF(Wettkampfdaten!$E$5&lt;&gt;"",COUNTA($C$112:$C$122)*Wettkampfdaten!$E$5,Wettkampfdaten!$E$6)</f>
        <v>30</v>
      </c>
    </row>
    <row r="121" spans="1:16" x14ac:dyDescent="0.2">
      <c r="A121" s="86">
        <v>10</v>
      </c>
      <c r="B121" s="87"/>
      <c r="C121" s="92"/>
      <c r="D121" s="93"/>
      <c r="E121" s="85"/>
      <c r="F121" s="85"/>
      <c r="G121" s="88" t="str">
        <f>IF(C121&lt;&gt; "",G112,"")</f>
        <v/>
      </c>
      <c r="H121" s="88" t="str">
        <f t="shared" si="11"/>
        <v/>
      </c>
      <c r="I121" s="337"/>
      <c r="J121" s="11" t="str">
        <f>Wettkampfdaten!A3</f>
        <v>KiLa Wettkampf Altenstadt 2024</v>
      </c>
      <c r="K121" s="9" t="str">
        <f>Wettkampfdaten!D3</f>
        <v>08./09.06.2024</v>
      </c>
      <c r="L121" s="10" t="str">
        <f>Wettkampfdaten!F3</f>
        <v>Altenstadt</v>
      </c>
      <c r="M121" s="22" t="s">
        <v>10</v>
      </c>
      <c r="N121" s="30" t="str">
        <f>'Auswertung U8'!$L$12</f>
        <v/>
      </c>
      <c r="O121" s="22" t="str">
        <f>'Auswertung U8'!$K$12</f>
        <v/>
      </c>
      <c r="P121" s="61">
        <f>IF(Wettkampfdaten!$E$5&lt;&gt;"",COUNTA($C$112:$C$122)*Wettkampfdaten!$E$5,Wettkampfdaten!$E$6)</f>
        <v>30</v>
      </c>
    </row>
    <row r="122" spans="1:16" ht="15.75" thickBot="1" x14ac:dyDescent="0.25">
      <c r="A122" s="89">
        <v>11</v>
      </c>
      <c r="B122" s="95"/>
      <c r="C122" s="96"/>
      <c r="D122" s="97"/>
      <c r="E122" s="98"/>
      <c r="F122" s="98"/>
      <c r="G122" s="99" t="str">
        <f>IF(C122&lt;&gt; "",G112,"")</f>
        <v/>
      </c>
      <c r="H122" s="88" t="str">
        <f t="shared" si="11"/>
        <v/>
      </c>
      <c r="I122" s="338"/>
      <c r="J122" s="11" t="str">
        <f>Wettkampfdaten!A3</f>
        <v>KiLa Wettkampf Altenstadt 2024</v>
      </c>
      <c r="K122" s="9" t="str">
        <f>Wettkampfdaten!D3</f>
        <v>08./09.06.2024</v>
      </c>
      <c r="L122" s="10" t="str">
        <f>Wettkampfdaten!F3</f>
        <v>Altenstadt</v>
      </c>
      <c r="M122" s="22" t="s">
        <v>10</v>
      </c>
      <c r="N122" s="30" t="str">
        <f>'Auswertung U8'!$L$12</f>
        <v/>
      </c>
      <c r="O122" s="22" t="str">
        <f>'Auswertung U8'!$K$12</f>
        <v/>
      </c>
      <c r="P122" s="61">
        <f>IF(Wettkampfdaten!$E$5&lt;&gt;"",COUNTA($C$112:$C$122)*Wettkampfdaten!$E$5,Wettkampfdaten!$E$6)</f>
        <v>30</v>
      </c>
    </row>
    <row r="123" spans="1:16" x14ac:dyDescent="0.2">
      <c r="A123" s="63">
        <v>1</v>
      </c>
      <c r="B123" s="64"/>
      <c r="C123" s="75"/>
      <c r="D123" s="76"/>
      <c r="E123" s="65"/>
      <c r="F123" s="65"/>
      <c r="G123" s="66"/>
      <c r="H123" s="100"/>
      <c r="I123" s="339" t="s">
        <v>23</v>
      </c>
      <c r="J123" s="11" t="str">
        <f>Wettkampfdaten!A3</f>
        <v>KiLa Wettkampf Altenstadt 2024</v>
      </c>
      <c r="K123" s="9" t="str">
        <f>Wettkampfdaten!D3</f>
        <v>08./09.06.2024</v>
      </c>
      <c r="L123" s="10" t="str">
        <f>Wettkampfdaten!F3</f>
        <v>Altenstadt</v>
      </c>
      <c r="M123" s="22" t="s">
        <v>10</v>
      </c>
      <c r="N123" s="30" t="str">
        <f>'Auswertung U8'!$L$13</f>
        <v/>
      </c>
      <c r="O123" s="22" t="str">
        <f>'Auswertung U8'!$K$13</f>
        <v/>
      </c>
      <c r="P123" s="61">
        <f>IF(Wettkampfdaten!$E$5&lt;&gt;"",COUNTA($C$123:$C$133)*Wettkampfdaten!$E$5,Wettkampfdaten!$E$6)</f>
        <v>30</v>
      </c>
    </row>
    <row r="124" spans="1:16" x14ac:dyDescent="0.2">
      <c r="A124" s="67">
        <v>2</v>
      </c>
      <c r="B124" s="68"/>
      <c r="C124" s="77"/>
      <c r="D124" s="78"/>
      <c r="E124" s="69"/>
      <c r="F124" s="69"/>
      <c r="G124" s="70" t="str">
        <f>IF(C124&lt;&gt; "",G123,"")</f>
        <v/>
      </c>
      <c r="H124" s="101" t="str">
        <f t="shared" ref="H124:H133" si="12">IF(C124&lt;&gt; "",H$124,"")</f>
        <v/>
      </c>
      <c r="I124" s="340"/>
      <c r="J124" s="11" t="str">
        <f>Wettkampfdaten!A3</f>
        <v>KiLa Wettkampf Altenstadt 2024</v>
      </c>
      <c r="K124" s="9" t="str">
        <f>Wettkampfdaten!D3</f>
        <v>08./09.06.2024</v>
      </c>
      <c r="L124" s="10" t="str">
        <f>Wettkampfdaten!F3</f>
        <v>Altenstadt</v>
      </c>
      <c r="M124" s="22" t="s">
        <v>10</v>
      </c>
      <c r="N124" s="30" t="str">
        <f>'Auswertung U8'!$L$13</f>
        <v/>
      </c>
      <c r="O124" s="22" t="str">
        <f>'Auswertung U8'!$K$13</f>
        <v/>
      </c>
      <c r="P124" s="61">
        <f>IF(Wettkampfdaten!$E$5&lt;&gt;"",COUNTA($C$123:$C$133)*Wettkampfdaten!$E$5,Wettkampfdaten!$E$6)</f>
        <v>30</v>
      </c>
    </row>
    <row r="125" spans="1:16" x14ac:dyDescent="0.2">
      <c r="A125" s="67">
        <v>3</v>
      </c>
      <c r="B125" s="68"/>
      <c r="C125" s="77"/>
      <c r="D125" s="78"/>
      <c r="E125" s="69"/>
      <c r="F125" s="69"/>
      <c r="G125" s="70" t="str">
        <f>IF(C125&lt;&gt; "",G123,"")</f>
        <v/>
      </c>
      <c r="H125" s="101" t="str">
        <f t="shared" si="12"/>
        <v/>
      </c>
      <c r="I125" s="340"/>
      <c r="J125" s="11" t="str">
        <f>Wettkampfdaten!A3</f>
        <v>KiLa Wettkampf Altenstadt 2024</v>
      </c>
      <c r="K125" s="9" t="str">
        <f>Wettkampfdaten!D3</f>
        <v>08./09.06.2024</v>
      </c>
      <c r="L125" s="10" t="str">
        <f>Wettkampfdaten!F3</f>
        <v>Altenstadt</v>
      </c>
      <c r="M125" s="22" t="s">
        <v>10</v>
      </c>
      <c r="N125" s="30" t="str">
        <f>'Auswertung U8'!$L$13</f>
        <v/>
      </c>
      <c r="O125" s="22" t="str">
        <f>'Auswertung U8'!$K$13</f>
        <v/>
      </c>
      <c r="P125" s="61">
        <f>IF(Wettkampfdaten!$E$5&lt;&gt;"",COUNTA($C$123:$C$133)*Wettkampfdaten!$E$5,Wettkampfdaten!$E$6)</f>
        <v>30</v>
      </c>
    </row>
    <row r="126" spans="1:16" x14ac:dyDescent="0.2">
      <c r="A126" s="67">
        <v>4</v>
      </c>
      <c r="B126" s="68"/>
      <c r="C126" s="77"/>
      <c r="D126" s="78"/>
      <c r="E126" s="69"/>
      <c r="F126" s="69"/>
      <c r="G126" s="70" t="str">
        <f>IF(C126&lt;&gt; "",G123,"")</f>
        <v/>
      </c>
      <c r="H126" s="101" t="str">
        <f t="shared" si="12"/>
        <v/>
      </c>
      <c r="I126" s="340"/>
      <c r="J126" s="11" t="str">
        <f>Wettkampfdaten!A3</f>
        <v>KiLa Wettkampf Altenstadt 2024</v>
      </c>
      <c r="K126" s="9" t="str">
        <f>Wettkampfdaten!D3</f>
        <v>08./09.06.2024</v>
      </c>
      <c r="L126" s="10" t="str">
        <f>Wettkampfdaten!F3</f>
        <v>Altenstadt</v>
      </c>
      <c r="M126" s="22" t="s">
        <v>10</v>
      </c>
      <c r="N126" s="30" t="str">
        <f>'Auswertung U8'!$L$13</f>
        <v/>
      </c>
      <c r="O126" s="22" t="str">
        <f>'Auswertung U8'!$K$13</f>
        <v/>
      </c>
      <c r="P126" s="61">
        <f>IF(Wettkampfdaten!$E$5&lt;&gt;"",COUNTA($C$123:$C$133)*Wettkampfdaten!$E$5,Wettkampfdaten!$E$6)</f>
        <v>30</v>
      </c>
    </row>
    <row r="127" spans="1:16" x14ac:dyDescent="0.2">
      <c r="A127" s="67">
        <v>5</v>
      </c>
      <c r="B127" s="68"/>
      <c r="C127" s="77"/>
      <c r="D127" s="78"/>
      <c r="E127" s="69"/>
      <c r="F127" s="69"/>
      <c r="G127" s="70" t="str">
        <f>IF(C127&lt;&gt; "",G123,"")</f>
        <v/>
      </c>
      <c r="H127" s="101" t="str">
        <f t="shared" si="12"/>
        <v/>
      </c>
      <c r="I127" s="340"/>
      <c r="J127" s="11" t="str">
        <f>Wettkampfdaten!A3</f>
        <v>KiLa Wettkampf Altenstadt 2024</v>
      </c>
      <c r="K127" s="9" t="str">
        <f>Wettkampfdaten!D3</f>
        <v>08./09.06.2024</v>
      </c>
      <c r="L127" s="10" t="str">
        <f>Wettkampfdaten!F3</f>
        <v>Altenstadt</v>
      </c>
      <c r="M127" s="22" t="s">
        <v>10</v>
      </c>
      <c r="N127" s="30" t="str">
        <f>'Auswertung U8'!$L$13</f>
        <v/>
      </c>
      <c r="O127" s="22" t="str">
        <f>'Auswertung U8'!$K$13</f>
        <v/>
      </c>
      <c r="P127" s="61">
        <f>IF(Wettkampfdaten!$E$5&lt;&gt;"",COUNTA($C$123:$C$133)*Wettkampfdaten!$E$5,Wettkampfdaten!$E$6)</f>
        <v>30</v>
      </c>
    </row>
    <row r="128" spans="1:16" x14ac:dyDescent="0.2">
      <c r="A128" s="67">
        <v>6</v>
      </c>
      <c r="B128" s="68"/>
      <c r="C128" s="77"/>
      <c r="D128" s="78"/>
      <c r="E128" s="69"/>
      <c r="F128" s="69"/>
      <c r="G128" s="70" t="str">
        <f>IF(C128&lt;&gt; "",G123,"")</f>
        <v/>
      </c>
      <c r="H128" s="101" t="str">
        <f t="shared" si="12"/>
        <v/>
      </c>
      <c r="I128" s="340"/>
      <c r="J128" s="11" t="str">
        <f>Wettkampfdaten!A3</f>
        <v>KiLa Wettkampf Altenstadt 2024</v>
      </c>
      <c r="K128" s="9" t="str">
        <f>Wettkampfdaten!D3</f>
        <v>08./09.06.2024</v>
      </c>
      <c r="L128" s="10" t="str">
        <f>Wettkampfdaten!F3</f>
        <v>Altenstadt</v>
      </c>
      <c r="M128" s="22" t="s">
        <v>10</v>
      </c>
      <c r="N128" s="30" t="str">
        <f>'Auswertung U8'!$L$13</f>
        <v/>
      </c>
      <c r="O128" s="22" t="str">
        <f>'Auswertung U8'!$K$13</f>
        <v/>
      </c>
      <c r="P128" s="61">
        <f>IF(Wettkampfdaten!$E$5&lt;&gt;"",COUNTA($C$123:$C$133)*Wettkampfdaten!$E$5,Wettkampfdaten!$E$6)</f>
        <v>30</v>
      </c>
    </row>
    <row r="129" spans="1:16" x14ac:dyDescent="0.2">
      <c r="A129" s="67">
        <v>7</v>
      </c>
      <c r="B129" s="68"/>
      <c r="C129" s="77"/>
      <c r="D129" s="78"/>
      <c r="E129" s="69"/>
      <c r="F129" s="69"/>
      <c r="G129" s="70" t="str">
        <f>IF(C129&lt;&gt; "",G123,"")</f>
        <v/>
      </c>
      <c r="H129" s="101" t="str">
        <f t="shared" si="12"/>
        <v/>
      </c>
      <c r="I129" s="340"/>
      <c r="J129" s="11" t="str">
        <f>Wettkampfdaten!A3</f>
        <v>KiLa Wettkampf Altenstadt 2024</v>
      </c>
      <c r="K129" s="9" t="str">
        <f>Wettkampfdaten!D3</f>
        <v>08./09.06.2024</v>
      </c>
      <c r="L129" s="10" t="str">
        <f>Wettkampfdaten!F3</f>
        <v>Altenstadt</v>
      </c>
      <c r="M129" s="22" t="s">
        <v>10</v>
      </c>
      <c r="N129" s="30" t="str">
        <f>'Auswertung U8'!$L$13</f>
        <v/>
      </c>
      <c r="O129" s="22" t="str">
        <f>'Auswertung U8'!$K$13</f>
        <v/>
      </c>
      <c r="P129" s="61">
        <f>IF(Wettkampfdaten!$E$5&lt;&gt;"",COUNTA($C$123:$C$133)*Wettkampfdaten!$E$5,Wettkampfdaten!$E$6)</f>
        <v>30</v>
      </c>
    </row>
    <row r="130" spans="1:16" x14ac:dyDescent="0.2">
      <c r="A130" s="67">
        <v>8</v>
      </c>
      <c r="B130" s="68"/>
      <c r="C130" s="77"/>
      <c r="D130" s="78"/>
      <c r="E130" s="69"/>
      <c r="F130" s="69"/>
      <c r="G130" s="70" t="str">
        <f>IF(C130&lt;&gt; "",G123,"")</f>
        <v/>
      </c>
      <c r="H130" s="101" t="str">
        <f t="shared" si="12"/>
        <v/>
      </c>
      <c r="I130" s="340"/>
      <c r="J130" s="11" t="str">
        <f>Wettkampfdaten!A3</f>
        <v>KiLa Wettkampf Altenstadt 2024</v>
      </c>
      <c r="K130" s="9" t="str">
        <f>Wettkampfdaten!D3</f>
        <v>08./09.06.2024</v>
      </c>
      <c r="L130" s="10" t="str">
        <f>Wettkampfdaten!F3</f>
        <v>Altenstadt</v>
      </c>
      <c r="M130" s="22" t="s">
        <v>10</v>
      </c>
      <c r="N130" s="30" t="str">
        <f>'Auswertung U8'!$L$13</f>
        <v/>
      </c>
      <c r="O130" s="22" t="str">
        <f>'Auswertung U8'!$K$13</f>
        <v/>
      </c>
      <c r="P130" s="61">
        <f>IF(Wettkampfdaten!$E$5&lt;&gt;"",COUNTA($C$123:$C$133)*Wettkampfdaten!$E$5,Wettkampfdaten!$E$6)</f>
        <v>30</v>
      </c>
    </row>
    <row r="131" spans="1:16" x14ac:dyDescent="0.2">
      <c r="A131" s="67">
        <v>9</v>
      </c>
      <c r="B131" s="68"/>
      <c r="C131" s="77"/>
      <c r="D131" s="78"/>
      <c r="E131" s="69"/>
      <c r="F131" s="69"/>
      <c r="G131" s="70" t="str">
        <f>IF(C131&lt;&gt; "",G123,"")</f>
        <v/>
      </c>
      <c r="H131" s="101" t="str">
        <f t="shared" si="12"/>
        <v/>
      </c>
      <c r="I131" s="340"/>
      <c r="J131" s="11" t="str">
        <f>Wettkampfdaten!A3</f>
        <v>KiLa Wettkampf Altenstadt 2024</v>
      </c>
      <c r="K131" s="9" t="str">
        <f>Wettkampfdaten!D3</f>
        <v>08./09.06.2024</v>
      </c>
      <c r="L131" s="10" t="str">
        <f>Wettkampfdaten!F3</f>
        <v>Altenstadt</v>
      </c>
      <c r="M131" s="22" t="s">
        <v>10</v>
      </c>
      <c r="N131" s="30" t="str">
        <f>'Auswertung U8'!$L$13</f>
        <v/>
      </c>
      <c r="O131" s="22" t="str">
        <f>'Auswertung U8'!$K$13</f>
        <v/>
      </c>
      <c r="P131" s="61">
        <f>IF(Wettkampfdaten!$E$5&lt;&gt;"",COUNTA($C$123:$C$133)*Wettkampfdaten!$E$5,Wettkampfdaten!$E$6)</f>
        <v>30</v>
      </c>
    </row>
    <row r="132" spans="1:16" x14ac:dyDescent="0.2">
      <c r="A132" s="67">
        <v>10</v>
      </c>
      <c r="B132" s="68"/>
      <c r="C132" s="77"/>
      <c r="D132" s="78"/>
      <c r="E132" s="69"/>
      <c r="F132" s="69"/>
      <c r="G132" s="70" t="str">
        <f>IF(C132&lt;&gt; "",G123,"")</f>
        <v/>
      </c>
      <c r="H132" s="101" t="str">
        <f t="shared" si="12"/>
        <v/>
      </c>
      <c r="I132" s="340"/>
      <c r="J132" s="11" t="str">
        <f>Wettkampfdaten!A3</f>
        <v>KiLa Wettkampf Altenstadt 2024</v>
      </c>
      <c r="K132" s="9" t="str">
        <f>Wettkampfdaten!D3</f>
        <v>08./09.06.2024</v>
      </c>
      <c r="L132" s="10" t="str">
        <f>Wettkampfdaten!F3</f>
        <v>Altenstadt</v>
      </c>
      <c r="M132" s="22" t="s">
        <v>10</v>
      </c>
      <c r="N132" s="30" t="str">
        <f>'Auswertung U8'!$L$13</f>
        <v/>
      </c>
      <c r="O132" s="22" t="str">
        <f>'Auswertung U8'!$K$13</f>
        <v/>
      </c>
      <c r="P132" s="61">
        <f>IF(Wettkampfdaten!$E$5&lt;&gt;"",COUNTA($C$123:$C$133)*Wettkampfdaten!$E$5,Wettkampfdaten!$E$6)</f>
        <v>30</v>
      </c>
    </row>
    <row r="133" spans="1:16" ht="15.75" thickBot="1" x14ac:dyDescent="0.25">
      <c r="A133" s="71">
        <v>11</v>
      </c>
      <c r="B133" s="72"/>
      <c r="C133" s="79"/>
      <c r="D133" s="80"/>
      <c r="E133" s="73"/>
      <c r="F133" s="73"/>
      <c r="G133" s="74" t="str">
        <f>IF(C133&lt;&gt; "",G123,"")</f>
        <v/>
      </c>
      <c r="H133" s="102" t="str">
        <f t="shared" si="12"/>
        <v/>
      </c>
      <c r="I133" s="341"/>
      <c r="J133" s="11" t="str">
        <f>Wettkampfdaten!A3</f>
        <v>KiLa Wettkampf Altenstadt 2024</v>
      </c>
      <c r="K133" s="9" t="str">
        <f>Wettkampfdaten!D3</f>
        <v>08./09.06.2024</v>
      </c>
      <c r="L133" s="10" t="str">
        <f>Wettkampfdaten!F3</f>
        <v>Altenstadt</v>
      </c>
      <c r="M133" s="22" t="s">
        <v>10</v>
      </c>
      <c r="N133" s="30" t="str">
        <f>'Auswertung U8'!$L$13</f>
        <v/>
      </c>
      <c r="O133" s="22" t="str">
        <f>'Auswertung U8'!$K$13</f>
        <v/>
      </c>
      <c r="P133" s="61">
        <f>IF(Wettkampfdaten!$E$5&lt;&gt;"",COUNTA($C$123:$C$133)*Wettkampfdaten!$E$5,Wettkampfdaten!$E$6)</f>
        <v>30</v>
      </c>
    </row>
    <row r="134" spans="1:16" x14ac:dyDescent="0.2">
      <c r="A134" s="81">
        <v>1</v>
      </c>
      <c r="B134" s="82"/>
      <c r="C134" s="90"/>
      <c r="D134" s="91"/>
      <c r="E134" s="83"/>
      <c r="F134" s="83"/>
      <c r="G134" s="84"/>
      <c r="H134" s="84"/>
      <c r="I134" s="336" t="s">
        <v>24</v>
      </c>
      <c r="J134" s="11" t="str">
        <f>Wettkampfdaten!A3</f>
        <v>KiLa Wettkampf Altenstadt 2024</v>
      </c>
      <c r="K134" s="9" t="str">
        <f>Wettkampfdaten!D3</f>
        <v>08./09.06.2024</v>
      </c>
      <c r="L134" s="10" t="str">
        <f>Wettkampfdaten!F3</f>
        <v>Altenstadt</v>
      </c>
      <c r="M134" s="22" t="s">
        <v>10</v>
      </c>
      <c r="N134" s="30" t="str">
        <f>'Auswertung U8'!$L$14</f>
        <v/>
      </c>
      <c r="O134" s="22" t="str">
        <f>'Auswertung U8'!$K$14</f>
        <v/>
      </c>
      <c r="P134" s="61">
        <f>IF(Wettkampfdaten!$E$5&lt;&gt;"",COUNTA($C$123:$C$133)*Wettkampfdaten!$E$5,Wettkampfdaten!$E$6)</f>
        <v>30</v>
      </c>
    </row>
    <row r="135" spans="1:16" x14ac:dyDescent="0.2">
      <c r="A135" s="86">
        <v>2</v>
      </c>
      <c r="B135" s="87"/>
      <c r="C135" s="92"/>
      <c r="D135" s="93"/>
      <c r="E135" s="85"/>
      <c r="F135" s="85"/>
      <c r="G135" s="88" t="str">
        <f>IF(C135&lt;&gt; "",G134,"")</f>
        <v/>
      </c>
      <c r="H135" s="88" t="str">
        <f t="shared" ref="H135:H144" si="13">IF(C135&lt;&gt; "",H$134,"")</f>
        <v/>
      </c>
      <c r="I135" s="337"/>
      <c r="J135" s="11" t="str">
        <f>Wettkampfdaten!A3</f>
        <v>KiLa Wettkampf Altenstadt 2024</v>
      </c>
      <c r="K135" s="9" t="str">
        <f>Wettkampfdaten!D3</f>
        <v>08./09.06.2024</v>
      </c>
      <c r="L135" s="10" t="str">
        <f>Wettkampfdaten!F3</f>
        <v>Altenstadt</v>
      </c>
      <c r="M135" s="22" t="s">
        <v>10</v>
      </c>
      <c r="N135" s="30" t="str">
        <f>'Auswertung U8'!$L$14</f>
        <v/>
      </c>
      <c r="O135" s="22" t="str">
        <f>'Auswertung U8'!$K$14</f>
        <v/>
      </c>
      <c r="P135" s="61">
        <f>IF(Wettkampfdaten!$E$5&lt;&gt;"",COUNTA($C$123:$C$133)*Wettkampfdaten!$E$5,Wettkampfdaten!$E$6)</f>
        <v>30</v>
      </c>
    </row>
    <row r="136" spans="1:16" x14ac:dyDescent="0.2">
      <c r="A136" s="86">
        <v>3</v>
      </c>
      <c r="B136" s="87"/>
      <c r="C136" s="92"/>
      <c r="D136" s="93"/>
      <c r="E136" s="85"/>
      <c r="F136" s="85"/>
      <c r="G136" s="88" t="str">
        <f>IF(C136&lt;&gt; "",G134,"")</f>
        <v/>
      </c>
      <c r="H136" s="88" t="str">
        <f t="shared" si="13"/>
        <v/>
      </c>
      <c r="I136" s="337"/>
      <c r="J136" s="11" t="str">
        <f>Wettkampfdaten!A3</f>
        <v>KiLa Wettkampf Altenstadt 2024</v>
      </c>
      <c r="K136" s="9" t="str">
        <f>Wettkampfdaten!D3</f>
        <v>08./09.06.2024</v>
      </c>
      <c r="L136" s="10" t="str">
        <f>Wettkampfdaten!F3</f>
        <v>Altenstadt</v>
      </c>
      <c r="M136" s="22" t="s">
        <v>10</v>
      </c>
      <c r="N136" s="30" t="str">
        <f>'Auswertung U8'!$L$14</f>
        <v/>
      </c>
      <c r="O136" s="22" t="str">
        <f>'Auswertung U8'!$K$14</f>
        <v/>
      </c>
      <c r="P136" s="61">
        <f>IF(Wettkampfdaten!$E$5&lt;&gt;"",COUNTA($C$123:$C$133)*Wettkampfdaten!$E$5,Wettkampfdaten!$E$6)</f>
        <v>30</v>
      </c>
    </row>
    <row r="137" spans="1:16" x14ac:dyDescent="0.2">
      <c r="A137" s="86">
        <v>4</v>
      </c>
      <c r="B137" s="87"/>
      <c r="C137" s="92"/>
      <c r="D137" s="93"/>
      <c r="E137" s="85"/>
      <c r="F137" s="85"/>
      <c r="G137" s="88" t="str">
        <f>IF(C137&lt;&gt; "",G134,"")</f>
        <v/>
      </c>
      <c r="H137" s="88" t="str">
        <f t="shared" si="13"/>
        <v/>
      </c>
      <c r="I137" s="337"/>
      <c r="J137" s="11" t="str">
        <f>Wettkampfdaten!A3</f>
        <v>KiLa Wettkampf Altenstadt 2024</v>
      </c>
      <c r="K137" s="9" t="str">
        <f>Wettkampfdaten!D3</f>
        <v>08./09.06.2024</v>
      </c>
      <c r="L137" s="10" t="str">
        <f>Wettkampfdaten!F3</f>
        <v>Altenstadt</v>
      </c>
      <c r="M137" s="22" t="s">
        <v>10</v>
      </c>
      <c r="N137" s="30" t="str">
        <f>'Auswertung U8'!$L$14</f>
        <v/>
      </c>
      <c r="O137" s="22" t="str">
        <f>'Auswertung U8'!$K$14</f>
        <v/>
      </c>
      <c r="P137" s="61">
        <f>IF(Wettkampfdaten!$E$5&lt;&gt;"",COUNTA($C$123:$C$133)*Wettkampfdaten!$E$5,Wettkampfdaten!$E$6)</f>
        <v>30</v>
      </c>
    </row>
    <row r="138" spans="1:16" x14ac:dyDescent="0.2">
      <c r="A138" s="86">
        <v>5</v>
      </c>
      <c r="B138" s="87"/>
      <c r="C138" s="92"/>
      <c r="D138" s="93"/>
      <c r="E138" s="85"/>
      <c r="F138" s="85"/>
      <c r="G138" s="88" t="str">
        <f>IF(C138&lt;&gt; "",G134,"")</f>
        <v/>
      </c>
      <c r="H138" s="88" t="str">
        <f t="shared" si="13"/>
        <v/>
      </c>
      <c r="I138" s="337"/>
      <c r="J138" s="11" t="str">
        <f>Wettkampfdaten!A3</f>
        <v>KiLa Wettkampf Altenstadt 2024</v>
      </c>
      <c r="K138" s="9" t="str">
        <f>Wettkampfdaten!D3</f>
        <v>08./09.06.2024</v>
      </c>
      <c r="L138" s="10" t="str">
        <f>Wettkampfdaten!F3</f>
        <v>Altenstadt</v>
      </c>
      <c r="M138" s="22" t="s">
        <v>10</v>
      </c>
      <c r="N138" s="30" t="str">
        <f>'Auswertung U8'!$L$14</f>
        <v/>
      </c>
      <c r="O138" s="22" t="str">
        <f>'Auswertung U8'!$K$14</f>
        <v/>
      </c>
      <c r="P138" s="61">
        <f>IF(Wettkampfdaten!$E$5&lt;&gt;"",COUNTA($C$123:$C$133)*Wettkampfdaten!$E$5,Wettkampfdaten!$E$6)</f>
        <v>30</v>
      </c>
    </row>
    <row r="139" spans="1:16" x14ac:dyDescent="0.2">
      <c r="A139" s="86">
        <v>6</v>
      </c>
      <c r="B139" s="87"/>
      <c r="C139" s="92"/>
      <c r="D139" s="93"/>
      <c r="E139" s="85"/>
      <c r="F139" s="85"/>
      <c r="G139" s="88" t="str">
        <f>IF(C139&lt;&gt; "",G134,"")</f>
        <v/>
      </c>
      <c r="H139" s="88" t="str">
        <f t="shared" si="13"/>
        <v/>
      </c>
      <c r="I139" s="337"/>
      <c r="J139" s="11" t="str">
        <f>Wettkampfdaten!A3</f>
        <v>KiLa Wettkampf Altenstadt 2024</v>
      </c>
      <c r="K139" s="9" t="str">
        <f>Wettkampfdaten!D3</f>
        <v>08./09.06.2024</v>
      </c>
      <c r="L139" s="10" t="str">
        <f>Wettkampfdaten!F3</f>
        <v>Altenstadt</v>
      </c>
      <c r="M139" s="22" t="s">
        <v>10</v>
      </c>
      <c r="N139" s="30" t="str">
        <f>'Auswertung U8'!$L$14</f>
        <v/>
      </c>
      <c r="O139" s="22" t="str">
        <f>'Auswertung U8'!$K$14</f>
        <v/>
      </c>
      <c r="P139" s="61">
        <f>IF(Wettkampfdaten!$E$5&lt;&gt;"",COUNTA($C$123:$C$133)*Wettkampfdaten!$E$5,Wettkampfdaten!$E$6)</f>
        <v>30</v>
      </c>
    </row>
    <row r="140" spans="1:16" x14ac:dyDescent="0.2">
      <c r="A140" s="86">
        <v>7</v>
      </c>
      <c r="B140" s="87"/>
      <c r="C140" s="92"/>
      <c r="D140" s="93"/>
      <c r="E140" s="85"/>
      <c r="F140" s="85"/>
      <c r="G140" s="88" t="str">
        <f>IF(C140&lt;&gt; "",G134,"")</f>
        <v/>
      </c>
      <c r="H140" s="88" t="str">
        <f t="shared" si="13"/>
        <v/>
      </c>
      <c r="I140" s="337"/>
      <c r="J140" s="11" t="str">
        <f>Wettkampfdaten!A3</f>
        <v>KiLa Wettkampf Altenstadt 2024</v>
      </c>
      <c r="K140" s="9" t="str">
        <f>Wettkampfdaten!D3</f>
        <v>08./09.06.2024</v>
      </c>
      <c r="L140" s="10" t="str">
        <f>Wettkampfdaten!F3</f>
        <v>Altenstadt</v>
      </c>
      <c r="M140" s="22" t="s">
        <v>10</v>
      </c>
      <c r="N140" s="30" t="str">
        <f>'Auswertung U8'!$L$14</f>
        <v/>
      </c>
      <c r="O140" s="22" t="str">
        <f>'Auswertung U8'!$K$14</f>
        <v/>
      </c>
      <c r="P140" s="61">
        <f>IF(Wettkampfdaten!$E$5&lt;&gt;"",COUNTA($C$123:$C$133)*Wettkampfdaten!$E$5,Wettkampfdaten!$E$6)</f>
        <v>30</v>
      </c>
    </row>
    <row r="141" spans="1:16" x14ac:dyDescent="0.2">
      <c r="A141" s="86">
        <v>8</v>
      </c>
      <c r="B141" s="87"/>
      <c r="C141" s="92"/>
      <c r="D141" s="93"/>
      <c r="E141" s="85"/>
      <c r="F141" s="85"/>
      <c r="G141" s="88" t="str">
        <f>IF(C141&lt;&gt; "",G134,"")</f>
        <v/>
      </c>
      <c r="H141" s="88" t="str">
        <f t="shared" si="13"/>
        <v/>
      </c>
      <c r="I141" s="337"/>
      <c r="J141" s="11" t="str">
        <f>Wettkampfdaten!A3</f>
        <v>KiLa Wettkampf Altenstadt 2024</v>
      </c>
      <c r="K141" s="9" t="str">
        <f>Wettkampfdaten!D3</f>
        <v>08./09.06.2024</v>
      </c>
      <c r="L141" s="10" t="str">
        <f>Wettkampfdaten!F3</f>
        <v>Altenstadt</v>
      </c>
      <c r="M141" s="22" t="s">
        <v>10</v>
      </c>
      <c r="N141" s="30" t="str">
        <f>'Auswertung U8'!$L$14</f>
        <v/>
      </c>
      <c r="O141" s="22" t="str">
        <f>'Auswertung U8'!$K$14</f>
        <v/>
      </c>
      <c r="P141" s="61">
        <f>IF(Wettkampfdaten!$E$5&lt;&gt;"",COUNTA($C$123:$C$133)*Wettkampfdaten!$E$5,Wettkampfdaten!$E$6)</f>
        <v>30</v>
      </c>
    </row>
    <row r="142" spans="1:16" x14ac:dyDescent="0.2">
      <c r="A142" s="86">
        <v>9</v>
      </c>
      <c r="B142" s="87"/>
      <c r="C142" s="92"/>
      <c r="D142" s="93"/>
      <c r="E142" s="85"/>
      <c r="F142" s="85"/>
      <c r="G142" s="88" t="str">
        <f>IF(C142&lt;&gt; "",G134,"")</f>
        <v/>
      </c>
      <c r="H142" s="88" t="str">
        <f t="shared" si="13"/>
        <v/>
      </c>
      <c r="I142" s="337"/>
      <c r="J142" s="11" t="str">
        <f>Wettkampfdaten!A3</f>
        <v>KiLa Wettkampf Altenstadt 2024</v>
      </c>
      <c r="K142" s="9" t="str">
        <f>Wettkampfdaten!D3</f>
        <v>08./09.06.2024</v>
      </c>
      <c r="L142" s="10" t="str">
        <f>Wettkampfdaten!F3</f>
        <v>Altenstadt</v>
      </c>
      <c r="M142" s="22" t="s">
        <v>10</v>
      </c>
      <c r="N142" s="30" t="str">
        <f>'Auswertung U8'!$L$14</f>
        <v/>
      </c>
      <c r="O142" s="22" t="str">
        <f>'Auswertung U8'!$K$14</f>
        <v/>
      </c>
      <c r="P142" s="61">
        <f>IF(Wettkampfdaten!$E$5&lt;&gt;"",COUNTA($C$123:$C$133)*Wettkampfdaten!$E$5,Wettkampfdaten!$E$6)</f>
        <v>30</v>
      </c>
    </row>
    <row r="143" spans="1:16" x14ac:dyDescent="0.2">
      <c r="A143" s="86">
        <v>10</v>
      </c>
      <c r="B143" s="87"/>
      <c r="C143" s="92"/>
      <c r="D143" s="93"/>
      <c r="E143" s="85"/>
      <c r="F143" s="85"/>
      <c r="G143" s="88" t="str">
        <f>IF(C143&lt;&gt; "",G134,"")</f>
        <v/>
      </c>
      <c r="H143" s="88" t="str">
        <f t="shared" si="13"/>
        <v/>
      </c>
      <c r="I143" s="337"/>
      <c r="J143" s="11" t="str">
        <f>Wettkampfdaten!A3</f>
        <v>KiLa Wettkampf Altenstadt 2024</v>
      </c>
      <c r="K143" s="9" t="str">
        <f>Wettkampfdaten!D3</f>
        <v>08./09.06.2024</v>
      </c>
      <c r="L143" s="10" t="str">
        <f>Wettkampfdaten!F3</f>
        <v>Altenstadt</v>
      </c>
      <c r="M143" s="22" t="s">
        <v>10</v>
      </c>
      <c r="N143" s="30" t="str">
        <f>'Auswertung U8'!$L$14</f>
        <v/>
      </c>
      <c r="O143" s="22" t="str">
        <f>'Auswertung U8'!$K$14</f>
        <v/>
      </c>
      <c r="P143" s="61">
        <f>IF(Wettkampfdaten!$E$5&lt;&gt;"",COUNTA($C$123:$C$133)*Wettkampfdaten!$E$5,Wettkampfdaten!$E$6)</f>
        <v>30</v>
      </c>
    </row>
    <row r="144" spans="1:16" ht="15.75" thickBot="1" x14ac:dyDescent="0.25">
      <c r="A144" s="89">
        <v>11</v>
      </c>
      <c r="B144" s="95"/>
      <c r="C144" s="96"/>
      <c r="D144" s="97"/>
      <c r="E144" s="98"/>
      <c r="F144" s="98"/>
      <c r="G144" s="99" t="str">
        <f>IF(C144&lt;&gt; "",G134,"")</f>
        <v/>
      </c>
      <c r="H144" s="88" t="str">
        <f t="shared" si="13"/>
        <v/>
      </c>
      <c r="I144" s="338"/>
      <c r="J144" s="11" t="str">
        <f>Wettkampfdaten!A3</f>
        <v>KiLa Wettkampf Altenstadt 2024</v>
      </c>
      <c r="K144" s="9" t="str">
        <f>Wettkampfdaten!D3</f>
        <v>08./09.06.2024</v>
      </c>
      <c r="L144" s="10" t="str">
        <f>Wettkampfdaten!F3</f>
        <v>Altenstadt</v>
      </c>
      <c r="M144" s="22" t="s">
        <v>10</v>
      </c>
      <c r="N144" s="30" t="str">
        <f>'Auswertung U8'!$L$14</f>
        <v/>
      </c>
      <c r="O144" s="22" t="str">
        <f>'Auswertung U8'!$K$14</f>
        <v/>
      </c>
      <c r="P144" s="61">
        <f>IF(Wettkampfdaten!$E$5&lt;&gt;"",COUNTA($C$123:$C$133)*Wettkampfdaten!$E$5,Wettkampfdaten!$E$6)</f>
        <v>30</v>
      </c>
    </row>
    <row r="145" spans="1:16" x14ac:dyDescent="0.2">
      <c r="A145" s="63">
        <v>1</v>
      </c>
      <c r="B145" s="64"/>
      <c r="C145" s="75"/>
      <c r="D145" s="76"/>
      <c r="E145" s="65"/>
      <c r="F145" s="65"/>
      <c r="G145" s="66"/>
      <c r="H145" s="100"/>
      <c r="I145" s="339" t="s">
        <v>25</v>
      </c>
      <c r="J145" s="11" t="str">
        <f>Wettkampfdaten!A3</f>
        <v>KiLa Wettkampf Altenstadt 2024</v>
      </c>
      <c r="K145" s="9" t="str">
        <f>Wettkampfdaten!D3</f>
        <v>08./09.06.2024</v>
      </c>
      <c r="L145" s="10" t="str">
        <f>Wettkampfdaten!F3</f>
        <v>Altenstadt</v>
      </c>
      <c r="M145" s="22" t="s">
        <v>10</v>
      </c>
      <c r="N145" s="30" t="str">
        <f>'Auswertung U8'!$L$15</f>
        <v/>
      </c>
      <c r="O145" s="22" t="str">
        <f>'Auswertung U8'!$K$15</f>
        <v/>
      </c>
      <c r="P145" s="61">
        <f>IF(Wettkampfdaten!$E$5&lt;&gt;"",COUNTA($C$145:$C$155)*Wettkampfdaten!$E$5,Wettkampfdaten!$E$6)</f>
        <v>30</v>
      </c>
    </row>
    <row r="146" spans="1:16" x14ac:dyDescent="0.2">
      <c r="A146" s="67">
        <v>2</v>
      </c>
      <c r="B146" s="68"/>
      <c r="C146" s="77"/>
      <c r="D146" s="78"/>
      <c r="E146" s="69"/>
      <c r="F146" s="69"/>
      <c r="G146" s="70" t="str">
        <f>IF(C146&lt;&gt; "",G145,"")</f>
        <v/>
      </c>
      <c r="H146" s="101" t="str">
        <f t="shared" ref="H146:H155" si="14">IF(C146&lt;&gt; "",H$145,"")</f>
        <v/>
      </c>
      <c r="I146" s="340"/>
      <c r="J146" s="11" t="str">
        <f>Wettkampfdaten!A3</f>
        <v>KiLa Wettkampf Altenstadt 2024</v>
      </c>
      <c r="K146" s="9" t="str">
        <f>Wettkampfdaten!D3</f>
        <v>08./09.06.2024</v>
      </c>
      <c r="L146" s="10" t="str">
        <f>Wettkampfdaten!F3</f>
        <v>Altenstadt</v>
      </c>
      <c r="M146" s="22" t="s">
        <v>10</v>
      </c>
      <c r="N146" s="30" t="str">
        <f>'Auswertung U8'!$L$15</f>
        <v/>
      </c>
      <c r="O146" s="22" t="str">
        <f>'Auswertung U8'!$K$15</f>
        <v/>
      </c>
      <c r="P146" s="61">
        <f>IF(Wettkampfdaten!$E$5&lt;&gt;"",COUNTA($C$145:$C$155)*Wettkampfdaten!$E$5,Wettkampfdaten!$E$6)</f>
        <v>30</v>
      </c>
    </row>
    <row r="147" spans="1:16" x14ac:dyDescent="0.2">
      <c r="A147" s="67">
        <v>3</v>
      </c>
      <c r="B147" s="68"/>
      <c r="C147" s="77"/>
      <c r="D147" s="78"/>
      <c r="E147" s="69"/>
      <c r="F147" s="69"/>
      <c r="G147" s="70" t="str">
        <f>IF(C147&lt;&gt; "",G145,"")</f>
        <v/>
      </c>
      <c r="H147" s="101" t="str">
        <f t="shared" si="14"/>
        <v/>
      </c>
      <c r="I147" s="340"/>
      <c r="J147" s="11" t="str">
        <f>Wettkampfdaten!A3</f>
        <v>KiLa Wettkampf Altenstadt 2024</v>
      </c>
      <c r="K147" s="9" t="str">
        <f>Wettkampfdaten!D3</f>
        <v>08./09.06.2024</v>
      </c>
      <c r="L147" s="10" t="str">
        <f>Wettkampfdaten!F3</f>
        <v>Altenstadt</v>
      </c>
      <c r="M147" s="22" t="s">
        <v>10</v>
      </c>
      <c r="N147" s="30" t="str">
        <f>'Auswertung U8'!$L$15</f>
        <v/>
      </c>
      <c r="O147" s="22" t="str">
        <f>'Auswertung U8'!$K$15</f>
        <v/>
      </c>
      <c r="P147" s="61">
        <f>IF(Wettkampfdaten!$E$5&lt;&gt;"",COUNTA($C$145:$C$155)*Wettkampfdaten!$E$5,Wettkampfdaten!$E$6)</f>
        <v>30</v>
      </c>
    </row>
    <row r="148" spans="1:16" x14ac:dyDescent="0.2">
      <c r="A148" s="67">
        <v>4</v>
      </c>
      <c r="B148" s="68"/>
      <c r="C148" s="77"/>
      <c r="D148" s="78"/>
      <c r="E148" s="69"/>
      <c r="F148" s="69"/>
      <c r="G148" s="70" t="str">
        <f>IF(C148&lt;&gt; "",G145,"")</f>
        <v/>
      </c>
      <c r="H148" s="101" t="str">
        <f t="shared" si="14"/>
        <v/>
      </c>
      <c r="I148" s="340"/>
      <c r="J148" s="11" t="str">
        <f>Wettkampfdaten!A3</f>
        <v>KiLa Wettkampf Altenstadt 2024</v>
      </c>
      <c r="K148" s="9" t="str">
        <f>Wettkampfdaten!D3</f>
        <v>08./09.06.2024</v>
      </c>
      <c r="L148" s="10" t="str">
        <f>Wettkampfdaten!F3</f>
        <v>Altenstadt</v>
      </c>
      <c r="M148" s="22" t="s">
        <v>10</v>
      </c>
      <c r="N148" s="30" t="str">
        <f>'Auswertung U8'!$L$15</f>
        <v/>
      </c>
      <c r="O148" s="22" t="str">
        <f>'Auswertung U8'!$K$15</f>
        <v/>
      </c>
      <c r="P148" s="61">
        <f>IF(Wettkampfdaten!$E$5&lt;&gt;"",COUNTA($C$145:$C$155)*Wettkampfdaten!$E$5,Wettkampfdaten!$E$6)</f>
        <v>30</v>
      </c>
    </row>
    <row r="149" spans="1:16" x14ac:dyDescent="0.2">
      <c r="A149" s="67">
        <v>5</v>
      </c>
      <c r="B149" s="68"/>
      <c r="C149" s="77"/>
      <c r="D149" s="78"/>
      <c r="E149" s="69"/>
      <c r="F149" s="69"/>
      <c r="G149" s="70" t="str">
        <f>IF(C149&lt;&gt; "",G145,"")</f>
        <v/>
      </c>
      <c r="H149" s="101" t="str">
        <f t="shared" si="14"/>
        <v/>
      </c>
      <c r="I149" s="340"/>
      <c r="J149" s="11" t="str">
        <f>Wettkampfdaten!A3</f>
        <v>KiLa Wettkampf Altenstadt 2024</v>
      </c>
      <c r="K149" s="9" t="str">
        <f>Wettkampfdaten!D3</f>
        <v>08./09.06.2024</v>
      </c>
      <c r="L149" s="10" t="str">
        <f>Wettkampfdaten!F3</f>
        <v>Altenstadt</v>
      </c>
      <c r="M149" s="22" t="s">
        <v>10</v>
      </c>
      <c r="N149" s="30" t="str">
        <f>'Auswertung U8'!$L$15</f>
        <v/>
      </c>
      <c r="O149" s="22" t="str">
        <f>'Auswertung U8'!$K$15</f>
        <v/>
      </c>
      <c r="P149" s="61">
        <f>IF(Wettkampfdaten!$E$5&lt;&gt;"",COUNTA($C$145:$C$155)*Wettkampfdaten!$E$5,Wettkampfdaten!$E$6)</f>
        <v>30</v>
      </c>
    </row>
    <row r="150" spans="1:16" x14ac:dyDescent="0.2">
      <c r="A150" s="67">
        <v>6</v>
      </c>
      <c r="B150" s="68"/>
      <c r="C150" s="77"/>
      <c r="D150" s="78"/>
      <c r="E150" s="69"/>
      <c r="F150" s="69"/>
      <c r="G150" s="70" t="str">
        <f>IF(C150&lt;&gt; "",G145,"")</f>
        <v/>
      </c>
      <c r="H150" s="101" t="str">
        <f t="shared" si="14"/>
        <v/>
      </c>
      <c r="I150" s="340"/>
      <c r="J150" s="11" t="str">
        <f>Wettkampfdaten!A3</f>
        <v>KiLa Wettkampf Altenstadt 2024</v>
      </c>
      <c r="K150" s="9" t="str">
        <f>Wettkampfdaten!D3</f>
        <v>08./09.06.2024</v>
      </c>
      <c r="L150" s="10" t="str">
        <f>Wettkampfdaten!F3</f>
        <v>Altenstadt</v>
      </c>
      <c r="M150" s="22" t="s">
        <v>10</v>
      </c>
      <c r="N150" s="30" t="str">
        <f>'Auswertung U8'!$L$15</f>
        <v/>
      </c>
      <c r="O150" s="22" t="str">
        <f>'Auswertung U8'!$K$15</f>
        <v/>
      </c>
      <c r="P150" s="61">
        <f>IF(Wettkampfdaten!$E$5&lt;&gt;"",COUNTA($C$145:$C$155)*Wettkampfdaten!$E$5,Wettkampfdaten!$E$6)</f>
        <v>30</v>
      </c>
    </row>
    <row r="151" spans="1:16" x14ac:dyDescent="0.2">
      <c r="A151" s="67">
        <v>7</v>
      </c>
      <c r="B151" s="68"/>
      <c r="C151" s="77"/>
      <c r="D151" s="78"/>
      <c r="E151" s="69"/>
      <c r="F151" s="69"/>
      <c r="G151" s="70" t="str">
        <f>IF(C151&lt;&gt; "",G145,"")</f>
        <v/>
      </c>
      <c r="H151" s="101" t="str">
        <f t="shared" si="14"/>
        <v/>
      </c>
      <c r="I151" s="340"/>
      <c r="J151" s="11" t="str">
        <f>Wettkampfdaten!A3</f>
        <v>KiLa Wettkampf Altenstadt 2024</v>
      </c>
      <c r="K151" s="9" t="str">
        <f>Wettkampfdaten!D3</f>
        <v>08./09.06.2024</v>
      </c>
      <c r="L151" s="10" t="str">
        <f>Wettkampfdaten!F3</f>
        <v>Altenstadt</v>
      </c>
      <c r="M151" s="22" t="s">
        <v>10</v>
      </c>
      <c r="N151" s="30" t="str">
        <f>'Auswertung U8'!$L$15</f>
        <v/>
      </c>
      <c r="O151" s="22" t="str">
        <f>'Auswertung U8'!$K$15</f>
        <v/>
      </c>
      <c r="P151" s="61">
        <f>IF(Wettkampfdaten!$E$5&lt;&gt;"",COUNTA($C$145:$C$155)*Wettkampfdaten!$E$5,Wettkampfdaten!$E$6)</f>
        <v>30</v>
      </c>
    </row>
    <row r="152" spans="1:16" x14ac:dyDescent="0.2">
      <c r="A152" s="67">
        <v>8</v>
      </c>
      <c r="B152" s="68"/>
      <c r="C152" s="77"/>
      <c r="D152" s="78"/>
      <c r="E152" s="69"/>
      <c r="F152" s="69"/>
      <c r="G152" s="70" t="str">
        <f>IF(C152&lt;&gt; "",G145,"")</f>
        <v/>
      </c>
      <c r="H152" s="101" t="str">
        <f t="shared" si="14"/>
        <v/>
      </c>
      <c r="I152" s="340"/>
      <c r="J152" s="11" t="str">
        <f>Wettkampfdaten!A3</f>
        <v>KiLa Wettkampf Altenstadt 2024</v>
      </c>
      <c r="K152" s="9" t="str">
        <f>Wettkampfdaten!D3</f>
        <v>08./09.06.2024</v>
      </c>
      <c r="L152" s="10" t="str">
        <f>Wettkampfdaten!F3</f>
        <v>Altenstadt</v>
      </c>
      <c r="M152" s="22" t="s">
        <v>10</v>
      </c>
      <c r="N152" s="30" t="str">
        <f>'Auswertung U8'!$L$15</f>
        <v/>
      </c>
      <c r="O152" s="22" t="str">
        <f>'Auswertung U8'!$K$15</f>
        <v/>
      </c>
      <c r="P152" s="61">
        <f>IF(Wettkampfdaten!$E$5&lt;&gt;"",COUNTA($C$145:$C$155)*Wettkampfdaten!$E$5,Wettkampfdaten!$E$6)</f>
        <v>30</v>
      </c>
    </row>
    <row r="153" spans="1:16" x14ac:dyDescent="0.2">
      <c r="A153" s="67">
        <v>9</v>
      </c>
      <c r="B153" s="68"/>
      <c r="C153" s="77"/>
      <c r="D153" s="78"/>
      <c r="E153" s="69"/>
      <c r="F153" s="69"/>
      <c r="G153" s="70" t="str">
        <f>IF(C153&lt;&gt; "",G145,"")</f>
        <v/>
      </c>
      <c r="H153" s="101" t="str">
        <f t="shared" si="14"/>
        <v/>
      </c>
      <c r="I153" s="340"/>
      <c r="J153" s="11" t="str">
        <f>Wettkampfdaten!A3</f>
        <v>KiLa Wettkampf Altenstadt 2024</v>
      </c>
      <c r="K153" s="9" t="str">
        <f>Wettkampfdaten!D3</f>
        <v>08./09.06.2024</v>
      </c>
      <c r="L153" s="10" t="str">
        <f>Wettkampfdaten!F3</f>
        <v>Altenstadt</v>
      </c>
      <c r="M153" s="22" t="s">
        <v>10</v>
      </c>
      <c r="N153" s="30" t="str">
        <f>'Auswertung U8'!$L$15</f>
        <v/>
      </c>
      <c r="O153" s="22" t="str">
        <f>'Auswertung U8'!$K$15</f>
        <v/>
      </c>
      <c r="P153" s="61">
        <f>IF(Wettkampfdaten!$E$5&lt;&gt;"",COUNTA($C$145:$C$155)*Wettkampfdaten!$E$5,Wettkampfdaten!$E$6)</f>
        <v>30</v>
      </c>
    </row>
    <row r="154" spans="1:16" x14ac:dyDescent="0.2">
      <c r="A154" s="67">
        <v>10</v>
      </c>
      <c r="B154" s="68"/>
      <c r="C154" s="77"/>
      <c r="D154" s="78"/>
      <c r="E154" s="69"/>
      <c r="F154" s="69"/>
      <c r="G154" s="70" t="str">
        <f>IF(C154&lt;&gt; "",G145,"")</f>
        <v/>
      </c>
      <c r="H154" s="101" t="str">
        <f t="shared" si="14"/>
        <v/>
      </c>
      <c r="I154" s="340"/>
      <c r="J154" s="11" t="str">
        <f>Wettkampfdaten!A3</f>
        <v>KiLa Wettkampf Altenstadt 2024</v>
      </c>
      <c r="K154" s="9" t="str">
        <f>Wettkampfdaten!D3</f>
        <v>08./09.06.2024</v>
      </c>
      <c r="L154" s="10" t="str">
        <f>Wettkampfdaten!F3</f>
        <v>Altenstadt</v>
      </c>
      <c r="M154" s="22" t="s">
        <v>10</v>
      </c>
      <c r="N154" s="30" t="str">
        <f>'Auswertung U8'!$L$15</f>
        <v/>
      </c>
      <c r="O154" s="22" t="str">
        <f>'Auswertung U8'!$K$15</f>
        <v/>
      </c>
      <c r="P154" s="61">
        <f>IF(Wettkampfdaten!$E$5&lt;&gt;"",COUNTA($C$145:$C$155)*Wettkampfdaten!$E$5,Wettkampfdaten!$E$6)</f>
        <v>30</v>
      </c>
    </row>
    <row r="155" spans="1:16" ht="15.75" thickBot="1" x14ac:dyDescent="0.25">
      <c r="A155" s="71">
        <v>11</v>
      </c>
      <c r="B155" s="72"/>
      <c r="C155" s="79"/>
      <c r="D155" s="80"/>
      <c r="E155" s="73"/>
      <c r="F155" s="73"/>
      <c r="G155" s="74" t="str">
        <f>IF(C155&lt;&gt; "",G145,"")</f>
        <v/>
      </c>
      <c r="H155" s="102" t="str">
        <f t="shared" si="14"/>
        <v/>
      </c>
      <c r="I155" s="341"/>
      <c r="J155" s="11" t="str">
        <f>Wettkampfdaten!A3</f>
        <v>KiLa Wettkampf Altenstadt 2024</v>
      </c>
      <c r="K155" s="9" t="str">
        <f>Wettkampfdaten!D3</f>
        <v>08./09.06.2024</v>
      </c>
      <c r="L155" s="10" t="str">
        <f>Wettkampfdaten!F3</f>
        <v>Altenstadt</v>
      </c>
      <c r="M155" s="22" t="s">
        <v>10</v>
      </c>
      <c r="N155" s="30" t="str">
        <f>'Auswertung U8'!$L$15</f>
        <v/>
      </c>
      <c r="O155" s="22" t="str">
        <f>'Auswertung U8'!$K$15</f>
        <v/>
      </c>
      <c r="P155" s="61">
        <f>IF(Wettkampfdaten!$E$5&lt;&gt;"",COUNTA($C$145:$C$155)*Wettkampfdaten!$E$5,Wettkampfdaten!$E$6)</f>
        <v>30</v>
      </c>
    </row>
    <row r="156" spans="1:16" x14ac:dyDescent="0.2">
      <c r="A156" s="81">
        <v>1</v>
      </c>
      <c r="B156" s="82"/>
      <c r="C156" s="90"/>
      <c r="D156" s="91"/>
      <c r="E156" s="83"/>
      <c r="F156" s="83"/>
      <c r="G156" s="84"/>
      <c r="H156" s="84"/>
      <c r="I156" s="336" t="s">
        <v>26</v>
      </c>
      <c r="J156" s="11" t="str">
        <f>Wettkampfdaten!A3</f>
        <v>KiLa Wettkampf Altenstadt 2024</v>
      </c>
      <c r="K156" s="9" t="str">
        <f>Wettkampfdaten!D3</f>
        <v>08./09.06.2024</v>
      </c>
      <c r="L156" s="10" t="str">
        <f>Wettkampfdaten!F3</f>
        <v>Altenstadt</v>
      </c>
      <c r="M156" s="22" t="s">
        <v>10</v>
      </c>
      <c r="N156" s="30" t="str">
        <f>'Auswertung U8'!$L$16</f>
        <v/>
      </c>
      <c r="O156" s="22" t="str">
        <f>'Auswertung U8'!$K$16</f>
        <v/>
      </c>
      <c r="P156" s="61">
        <f>IF(Wettkampfdaten!$E$5&lt;&gt;"",COUNTA($C$156:$C$166)*Wettkampfdaten!$E$5,Wettkampfdaten!$E$6)</f>
        <v>30</v>
      </c>
    </row>
    <row r="157" spans="1:16" x14ac:dyDescent="0.2">
      <c r="A157" s="86">
        <v>2</v>
      </c>
      <c r="B157" s="87"/>
      <c r="C157" s="92"/>
      <c r="D157" s="93"/>
      <c r="E157" s="85"/>
      <c r="F157" s="85"/>
      <c r="G157" s="88" t="str">
        <f>IF(C157&lt;&gt; "",G156,"")</f>
        <v/>
      </c>
      <c r="H157" s="88" t="str">
        <f t="shared" ref="H157:H166" si="15">IF(C157&lt;&gt; "",H$156,"")</f>
        <v/>
      </c>
      <c r="I157" s="337"/>
      <c r="J157" s="11" t="str">
        <f>Wettkampfdaten!A3</f>
        <v>KiLa Wettkampf Altenstadt 2024</v>
      </c>
      <c r="K157" s="9" t="str">
        <f>Wettkampfdaten!D3</f>
        <v>08./09.06.2024</v>
      </c>
      <c r="L157" s="10" t="str">
        <f>Wettkampfdaten!F3</f>
        <v>Altenstadt</v>
      </c>
      <c r="M157" s="22" t="s">
        <v>10</v>
      </c>
      <c r="N157" s="30" t="str">
        <f>'Auswertung U8'!$L$16</f>
        <v/>
      </c>
      <c r="O157" s="22" t="str">
        <f>'Auswertung U8'!$K$16</f>
        <v/>
      </c>
      <c r="P157" s="61">
        <f>IF(Wettkampfdaten!$E$5&lt;&gt;"",COUNTA($C$156:$C$166)*Wettkampfdaten!$E$5,Wettkampfdaten!$E$6)</f>
        <v>30</v>
      </c>
    </row>
    <row r="158" spans="1:16" x14ac:dyDescent="0.2">
      <c r="A158" s="86">
        <v>3</v>
      </c>
      <c r="B158" s="87"/>
      <c r="C158" s="92"/>
      <c r="D158" s="93"/>
      <c r="E158" s="85"/>
      <c r="F158" s="85"/>
      <c r="G158" s="88" t="str">
        <f>IF(C158&lt;&gt; "",G156,"")</f>
        <v/>
      </c>
      <c r="H158" s="88" t="str">
        <f t="shared" si="15"/>
        <v/>
      </c>
      <c r="I158" s="337"/>
      <c r="J158" s="11" t="str">
        <f>Wettkampfdaten!A3</f>
        <v>KiLa Wettkampf Altenstadt 2024</v>
      </c>
      <c r="K158" s="9" t="str">
        <f>Wettkampfdaten!D3</f>
        <v>08./09.06.2024</v>
      </c>
      <c r="L158" s="10" t="str">
        <f>Wettkampfdaten!F3</f>
        <v>Altenstadt</v>
      </c>
      <c r="M158" s="22" t="s">
        <v>10</v>
      </c>
      <c r="N158" s="30" t="str">
        <f>'Auswertung U8'!$L$16</f>
        <v/>
      </c>
      <c r="O158" s="22" t="str">
        <f>'Auswertung U8'!$K$16</f>
        <v/>
      </c>
      <c r="P158" s="61">
        <f>IF(Wettkampfdaten!$E$5&lt;&gt;"",COUNTA($C$156:$C$166)*Wettkampfdaten!$E$5,Wettkampfdaten!$E$6)</f>
        <v>30</v>
      </c>
    </row>
    <row r="159" spans="1:16" x14ac:dyDescent="0.2">
      <c r="A159" s="86">
        <v>4</v>
      </c>
      <c r="B159" s="87"/>
      <c r="C159" s="92"/>
      <c r="D159" s="93"/>
      <c r="E159" s="85"/>
      <c r="F159" s="85"/>
      <c r="G159" s="88" t="str">
        <f>IF(C159&lt;&gt; "",G156,"")</f>
        <v/>
      </c>
      <c r="H159" s="88" t="str">
        <f t="shared" si="15"/>
        <v/>
      </c>
      <c r="I159" s="337"/>
      <c r="J159" s="11" t="str">
        <f>Wettkampfdaten!A3</f>
        <v>KiLa Wettkampf Altenstadt 2024</v>
      </c>
      <c r="K159" s="9" t="str">
        <f>Wettkampfdaten!D3</f>
        <v>08./09.06.2024</v>
      </c>
      <c r="L159" s="10" t="str">
        <f>Wettkampfdaten!F3</f>
        <v>Altenstadt</v>
      </c>
      <c r="M159" s="22" t="s">
        <v>10</v>
      </c>
      <c r="N159" s="30" t="str">
        <f>'Auswertung U8'!$L$16</f>
        <v/>
      </c>
      <c r="O159" s="22" t="str">
        <f>'Auswertung U8'!$K$16</f>
        <v/>
      </c>
      <c r="P159" s="61">
        <f>IF(Wettkampfdaten!$E$5&lt;&gt;"",COUNTA($C$156:$C$166)*Wettkampfdaten!$E$5,Wettkampfdaten!$E$6)</f>
        <v>30</v>
      </c>
    </row>
    <row r="160" spans="1:16" x14ac:dyDescent="0.2">
      <c r="A160" s="86">
        <v>5</v>
      </c>
      <c r="B160" s="87"/>
      <c r="C160" s="92"/>
      <c r="D160" s="93"/>
      <c r="E160" s="85"/>
      <c r="F160" s="85"/>
      <c r="G160" s="88" t="str">
        <f>IF(C160&lt;&gt; "",G156,"")</f>
        <v/>
      </c>
      <c r="H160" s="88" t="str">
        <f t="shared" si="15"/>
        <v/>
      </c>
      <c r="I160" s="337"/>
      <c r="J160" s="11" t="str">
        <f>Wettkampfdaten!A3</f>
        <v>KiLa Wettkampf Altenstadt 2024</v>
      </c>
      <c r="K160" s="9" t="str">
        <f>Wettkampfdaten!D3</f>
        <v>08./09.06.2024</v>
      </c>
      <c r="L160" s="10" t="str">
        <f>Wettkampfdaten!F3</f>
        <v>Altenstadt</v>
      </c>
      <c r="M160" s="22" t="s">
        <v>10</v>
      </c>
      <c r="N160" s="30" t="str">
        <f>'Auswertung U8'!$L$16</f>
        <v/>
      </c>
      <c r="O160" s="22" t="str">
        <f>'Auswertung U8'!$K$16</f>
        <v/>
      </c>
      <c r="P160" s="61">
        <f>IF(Wettkampfdaten!$E$5&lt;&gt;"",COUNTA($C$156:$C$166)*Wettkampfdaten!$E$5,Wettkampfdaten!$E$6)</f>
        <v>30</v>
      </c>
    </row>
    <row r="161" spans="1:16" x14ac:dyDescent="0.2">
      <c r="A161" s="86">
        <v>6</v>
      </c>
      <c r="B161" s="87"/>
      <c r="C161" s="92"/>
      <c r="D161" s="93"/>
      <c r="E161" s="85"/>
      <c r="F161" s="85"/>
      <c r="G161" s="88" t="str">
        <f>IF(C161&lt;&gt; "",G156,"")</f>
        <v/>
      </c>
      <c r="H161" s="88" t="str">
        <f t="shared" si="15"/>
        <v/>
      </c>
      <c r="I161" s="337"/>
      <c r="J161" s="11" t="str">
        <f>Wettkampfdaten!A3</f>
        <v>KiLa Wettkampf Altenstadt 2024</v>
      </c>
      <c r="K161" s="9" t="str">
        <f>Wettkampfdaten!D3</f>
        <v>08./09.06.2024</v>
      </c>
      <c r="L161" s="10" t="str">
        <f>Wettkampfdaten!F3</f>
        <v>Altenstadt</v>
      </c>
      <c r="M161" s="22" t="s">
        <v>10</v>
      </c>
      <c r="N161" s="30" t="str">
        <f>'Auswertung U8'!$L$16</f>
        <v/>
      </c>
      <c r="O161" s="22" t="str">
        <f>'Auswertung U8'!$K$16</f>
        <v/>
      </c>
      <c r="P161" s="61">
        <f>IF(Wettkampfdaten!$E$5&lt;&gt;"",COUNTA($C$156:$C$166)*Wettkampfdaten!$E$5,Wettkampfdaten!$E$6)</f>
        <v>30</v>
      </c>
    </row>
    <row r="162" spans="1:16" x14ac:dyDescent="0.2">
      <c r="A162" s="86">
        <v>7</v>
      </c>
      <c r="B162" s="87"/>
      <c r="C162" s="92"/>
      <c r="D162" s="93"/>
      <c r="E162" s="85"/>
      <c r="F162" s="85"/>
      <c r="G162" s="88" t="str">
        <f>IF(C162&lt;&gt; "",G156,"")</f>
        <v/>
      </c>
      <c r="H162" s="88" t="str">
        <f t="shared" si="15"/>
        <v/>
      </c>
      <c r="I162" s="337"/>
      <c r="J162" s="11" t="str">
        <f>Wettkampfdaten!A3</f>
        <v>KiLa Wettkampf Altenstadt 2024</v>
      </c>
      <c r="K162" s="9" t="str">
        <f>Wettkampfdaten!D3</f>
        <v>08./09.06.2024</v>
      </c>
      <c r="L162" s="10" t="str">
        <f>Wettkampfdaten!F3</f>
        <v>Altenstadt</v>
      </c>
      <c r="M162" s="22" t="s">
        <v>10</v>
      </c>
      <c r="N162" s="30" t="str">
        <f>'Auswertung U8'!$L$16</f>
        <v/>
      </c>
      <c r="O162" s="22" t="str">
        <f>'Auswertung U8'!$K$16</f>
        <v/>
      </c>
      <c r="P162" s="61">
        <f>IF(Wettkampfdaten!$E$5&lt;&gt;"",COUNTA($C$156:$C$166)*Wettkampfdaten!$E$5,Wettkampfdaten!$E$6)</f>
        <v>30</v>
      </c>
    </row>
    <row r="163" spans="1:16" x14ac:dyDescent="0.2">
      <c r="A163" s="86">
        <v>8</v>
      </c>
      <c r="B163" s="87"/>
      <c r="C163" s="92"/>
      <c r="D163" s="93"/>
      <c r="E163" s="85"/>
      <c r="F163" s="85"/>
      <c r="G163" s="88" t="str">
        <f>IF(C163&lt;&gt; "",G156,"")</f>
        <v/>
      </c>
      <c r="H163" s="88" t="str">
        <f t="shared" si="15"/>
        <v/>
      </c>
      <c r="I163" s="337"/>
      <c r="J163" s="11" t="str">
        <f>Wettkampfdaten!A3</f>
        <v>KiLa Wettkampf Altenstadt 2024</v>
      </c>
      <c r="K163" s="9" t="str">
        <f>Wettkampfdaten!D3</f>
        <v>08./09.06.2024</v>
      </c>
      <c r="L163" s="10" t="str">
        <f>Wettkampfdaten!F3</f>
        <v>Altenstadt</v>
      </c>
      <c r="M163" s="22" t="s">
        <v>10</v>
      </c>
      <c r="N163" s="30" t="str">
        <f>'Auswertung U8'!$L$16</f>
        <v/>
      </c>
      <c r="O163" s="22" t="str">
        <f>'Auswertung U8'!$K$16</f>
        <v/>
      </c>
      <c r="P163" s="61">
        <f>IF(Wettkampfdaten!$E$5&lt;&gt;"",COUNTA($C$156:$C$166)*Wettkampfdaten!$E$5,Wettkampfdaten!$E$6)</f>
        <v>30</v>
      </c>
    </row>
    <row r="164" spans="1:16" x14ac:dyDescent="0.2">
      <c r="A164" s="86">
        <v>9</v>
      </c>
      <c r="B164" s="87"/>
      <c r="C164" s="92"/>
      <c r="D164" s="93"/>
      <c r="E164" s="85"/>
      <c r="F164" s="85"/>
      <c r="G164" s="88" t="str">
        <f>IF(C164&lt;&gt; "",G156,"")</f>
        <v/>
      </c>
      <c r="H164" s="88" t="str">
        <f t="shared" si="15"/>
        <v/>
      </c>
      <c r="I164" s="337"/>
      <c r="J164" s="11" t="str">
        <f>Wettkampfdaten!A3</f>
        <v>KiLa Wettkampf Altenstadt 2024</v>
      </c>
      <c r="K164" s="9" t="str">
        <f>Wettkampfdaten!D3</f>
        <v>08./09.06.2024</v>
      </c>
      <c r="L164" s="10" t="str">
        <f>Wettkampfdaten!F3</f>
        <v>Altenstadt</v>
      </c>
      <c r="M164" s="22" t="s">
        <v>10</v>
      </c>
      <c r="N164" s="30" t="str">
        <f>'Auswertung U8'!$L$16</f>
        <v/>
      </c>
      <c r="O164" s="22" t="str">
        <f>'Auswertung U8'!$K$16</f>
        <v/>
      </c>
      <c r="P164" s="61">
        <f>IF(Wettkampfdaten!$E$5&lt;&gt;"",COUNTA($C$156:$C$166)*Wettkampfdaten!$E$5,Wettkampfdaten!$E$6)</f>
        <v>30</v>
      </c>
    </row>
    <row r="165" spans="1:16" x14ac:dyDescent="0.2">
      <c r="A165" s="86">
        <v>10</v>
      </c>
      <c r="B165" s="87"/>
      <c r="C165" s="92"/>
      <c r="D165" s="93"/>
      <c r="E165" s="85"/>
      <c r="F165" s="85"/>
      <c r="G165" s="88" t="str">
        <f>IF(C165&lt;&gt; "",G156,"")</f>
        <v/>
      </c>
      <c r="H165" s="88" t="str">
        <f t="shared" si="15"/>
        <v/>
      </c>
      <c r="I165" s="337"/>
      <c r="J165" s="11" t="str">
        <f>Wettkampfdaten!A3</f>
        <v>KiLa Wettkampf Altenstadt 2024</v>
      </c>
      <c r="K165" s="9" t="str">
        <f>Wettkampfdaten!D3</f>
        <v>08./09.06.2024</v>
      </c>
      <c r="L165" s="10" t="str">
        <f>Wettkampfdaten!F3</f>
        <v>Altenstadt</v>
      </c>
      <c r="M165" s="22" t="s">
        <v>10</v>
      </c>
      <c r="N165" s="30" t="str">
        <f>'Auswertung U8'!$L$16</f>
        <v/>
      </c>
      <c r="O165" s="22" t="str">
        <f>'Auswertung U8'!$K$16</f>
        <v/>
      </c>
      <c r="P165" s="61">
        <f>IF(Wettkampfdaten!$E$5&lt;&gt;"",COUNTA($C$156:$C$166)*Wettkampfdaten!$E$5,Wettkampfdaten!$E$6)</f>
        <v>30</v>
      </c>
    </row>
    <row r="166" spans="1:16" ht="15.75" thickBot="1" x14ac:dyDescent="0.25">
      <c r="A166" s="89">
        <v>11</v>
      </c>
      <c r="B166" s="95"/>
      <c r="C166" s="96"/>
      <c r="D166" s="97"/>
      <c r="E166" s="98"/>
      <c r="F166" s="98"/>
      <c r="G166" s="99" t="str">
        <f>IF(C166&lt;&gt; "",G156,"")</f>
        <v/>
      </c>
      <c r="H166" s="88" t="str">
        <f t="shared" si="15"/>
        <v/>
      </c>
      <c r="I166" s="338"/>
      <c r="J166" s="11" t="str">
        <f>Wettkampfdaten!A3</f>
        <v>KiLa Wettkampf Altenstadt 2024</v>
      </c>
      <c r="K166" s="9" t="str">
        <f>Wettkampfdaten!D3</f>
        <v>08./09.06.2024</v>
      </c>
      <c r="L166" s="10" t="str">
        <f>Wettkampfdaten!F3</f>
        <v>Altenstadt</v>
      </c>
      <c r="M166" s="22" t="s">
        <v>10</v>
      </c>
      <c r="N166" s="30" t="str">
        <f>'Auswertung U8'!$L$16</f>
        <v/>
      </c>
      <c r="O166" s="22" t="str">
        <f>'Auswertung U8'!$K$16</f>
        <v/>
      </c>
      <c r="P166" s="61">
        <f>IF(Wettkampfdaten!$E$5&lt;&gt;"",COUNTA($C$156:$C$166)*Wettkampfdaten!$E$5,Wettkampfdaten!$E$6)</f>
        <v>30</v>
      </c>
    </row>
    <row r="167" spans="1:16" x14ac:dyDescent="0.2">
      <c r="A167" s="63">
        <v>1</v>
      </c>
      <c r="B167" s="64"/>
      <c r="C167" s="75"/>
      <c r="D167" s="76"/>
      <c r="E167" s="65"/>
      <c r="F167" s="65"/>
      <c r="G167" s="66"/>
      <c r="H167" s="100"/>
      <c r="I167" s="339" t="s">
        <v>15</v>
      </c>
      <c r="J167" s="11" t="str">
        <f>Wettkampfdaten!A3</f>
        <v>KiLa Wettkampf Altenstadt 2024</v>
      </c>
      <c r="K167" s="9" t="str">
        <f>Wettkampfdaten!D3</f>
        <v>08./09.06.2024</v>
      </c>
      <c r="L167" s="10" t="str">
        <f>Wettkampfdaten!F3</f>
        <v>Altenstadt</v>
      </c>
      <c r="M167" s="22" t="s">
        <v>10</v>
      </c>
      <c r="N167" s="30" t="str">
        <f>'Auswertung U8'!$L$17</f>
        <v/>
      </c>
      <c r="O167" s="22" t="str">
        <f>'Auswertung U8'!$K$17</f>
        <v/>
      </c>
      <c r="P167" s="61">
        <f>IF(Wettkampfdaten!$E$5&lt;&gt;"",COUNTA($C$167:$C$177)*Wettkampfdaten!$E$5,Wettkampfdaten!$E$6)</f>
        <v>30</v>
      </c>
    </row>
    <row r="168" spans="1:16" x14ac:dyDescent="0.2">
      <c r="A168" s="67">
        <v>2</v>
      </c>
      <c r="B168" s="68"/>
      <c r="C168" s="77"/>
      <c r="D168" s="78"/>
      <c r="E168" s="69"/>
      <c r="F168" s="69"/>
      <c r="G168" s="70" t="str">
        <f>IF(C168&lt;&gt; "",G167,"")</f>
        <v/>
      </c>
      <c r="H168" s="101" t="str">
        <f t="shared" ref="H168:H177" si="16">IF(C168&lt;&gt; "",H$168,"")</f>
        <v/>
      </c>
      <c r="I168" s="340"/>
      <c r="J168" s="11" t="str">
        <f>Wettkampfdaten!A3</f>
        <v>KiLa Wettkampf Altenstadt 2024</v>
      </c>
      <c r="K168" s="9" t="str">
        <f>Wettkampfdaten!D3</f>
        <v>08./09.06.2024</v>
      </c>
      <c r="L168" s="10" t="str">
        <f>Wettkampfdaten!F3</f>
        <v>Altenstadt</v>
      </c>
      <c r="M168" s="22" t="s">
        <v>10</v>
      </c>
      <c r="N168" s="30" t="str">
        <f>'Auswertung U8'!$L$17</f>
        <v/>
      </c>
      <c r="O168" s="22" t="str">
        <f>'Auswertung U8'!$K$17</f>
        <v/>
      </c>
      <c r="P168" s="61">
        <f>IF(Wettkampfdaten!$E$5&lt;&gt;"",COUNTA($C$167:$C$177)*Wettkampfdaten!$E$5,Wettkampfdaten!$E$6)</f>
        <v>30</v>
      </c>
    </row>
    <row r="169" spans="1:16" x14ac:dyDescent="0.2">
      <c r="A169" s="67">
        <v>3</v>
      </c>
      <c r="B169" s="68"/>
      <c r="C169" s="77"/>
      <c r="D169" s="78"/>
      <c r="E169" s="69"/>
      <c r="F169" s="69"/>
      <c r="G169" s="70" t="str">
        <f>IF(C169&lt;&gt; "",G167,"")</f>
        <v/>
      </c>
      <c r="H169" s="101" t="str">
        <f t="shared" si="16"/>
        <v/>
      </c>
      <c r="I169" s="340"/>
      <c r="J169" s="11" t="str">
        <f>Wettkampfdaten!A3</f>
        <v>KiLa Wettkampf Altenstadt 2024</v>
      </c>
      <c r="K169" s="9" t="str">
        <f>Wettkampfdaten!D3</f>
        <v>08./09.06.2024</v>
      </c>
      <c r="L169" s="10" t="str">
        <f>Wettkampfdaten!F3</f>
        <v>Altenstadt</v>
      </c>
      <c r="M169" s="22" t="s">
        <v>10</v>
      </c>
      <c r="N169" s="30" t="str">
        <f>'Auswertung U8'!$L$17</f>
        <v/>
      </c>
      <c r="O169" s="22" t="str">
        <f>'Auswertung U8'!$K$17</f>
        <v/>
      </c>
      <c r="P169" s="61">
        <f>IF(Wettkampfdaten!$E$5&lt;&gt;"",COUNTA($C$167:$C$177)*Wettkampfdaten!$E$5,Wettkampfdaten!$E$6)</f>
        <v>30</v>
      </c>
    </row>
    <row r="170" spans="1:16" x14ac:dyDescent="0.2">
      <c r="A170" s="67">
        <v>4</v>
      </c>
      <c r="B170" s="68"/>
      <c r="C170" s="77"/>
      <c r="D170" s="78"/>
      <c r="E170" s="69"/>
      <c r="F170" s="69"/>
      <c r="G170" s="70" t="str">
        <f>IF(C170&lt;&gt; "",G167,"")</f>
        <v/>
      </c>
      <c r="H170" s="101" t="str">
        <f t="shared" si="16"/>
        <v/>
      </c>
      <c r="I170" s="340"/>
      <c r="J170" s="11" t="str">
        <f>Wettkampfdaten!A3</f>
        <v>KiLa Wettkampf Altenstadt 2024</v>
      </c>
      <c r="K170" s="9" t="str">
        <f>Wettkampfdaten!D3</f>
        <v>08./09.06.2024</v>
      </c>
      <c r="L170" s="10" t="str">
        <f>Wettkampfdaten!F3</f>
        <v>Altenstadt</v>
      </c>
      <c r="M170" s="22" t="s">
        <v>10</v>
      </c>
      <c r="N170" s="30" t="str">
        <f>'Auswertung U8'!$L$17</f>
        <v/>
      </c>
      <c r="O170" s="22" t="str">
        <f>'Auswertung U8'!$K$17</f>
        <v/>
      </c>
      <c r="P170" s="61">
        <f>IF(Wettkampfdaten!$E$5&lt;&gt;"",COUNTA($C$167:$C$177)*Wettkampfdaten!$E$5,Wettkampfdaten!$E$6)</f>
        <v>30</v>
      </c>
    </row>
    <row r="171" spans="1:16" x14ac:dyDescent="0.2">
      <c r="A171" s="67">
        <v>5</v>
      </c>
      <c r="B171" s="68"/>
      <c r="C171" s="77"/>
      <c r="D171" s="78"/>
      <c r="E171" s="69"/>
      <c r="F171" s="69"/>
      <c r="G171" s="70" t="str">
        <f>IF(C171&lt;&gt; "",G167,"")</f>
        <v/>
      </c>
      <c r="H171" s="101" t="str">
        <f t="shared" si="16"/>
        <v/>
      </c>
      <c r="I171" s="340"/>
      <c r="J171" s="11" t="str">
        <f>Wettkampfdaten!A3</f>
        <v>KiLa Wettkampf Altenstadt 2024</v>
      </c>
      <c r="K171" s="9" t="str">
        <f>Wettkampfdaten!D3</f>
        <v>08./09.06.2024</v>
      </c>
      <c r="L171" s="10" t="str">
        <f>Wettkampfdaten!F3</f>
        <v>Altenstadt</v>
      </c>
      <c r="M171" s="22" t="s">
        <v>10</v>
      </c>
      <c r="N171" s="30" t="str">
        <f>'Auswertung U8'!$L$17</f>
        <v/>
      </c>
      <c r="O171" s="22" t="str">
        <f>'Auswertung U8'!$K$17</f>
        <v/>
      </c>
      <c r="P171" s="61">
        <f>IF(Wettkampfdaten!$E$5&lt;&gt;"",COUNTA($C$167:$C$177)*Wettkampfdaten!$E$5,Wettkampfdaten!$E$6)</f>
        <v>30</v>
      </c>
    </row>
    <row r="172" spans="1:16" x14ac:dyDescent="0.2">
      <c r="A172" s="67">
        <v>6</v>
      </c>
      <c r="B172" s="68"/>
      <c r="C172" s="77"/>
      <c r="D172" s="78"/>
      <c r="E172" s="69"/>
      <c r="F172" s="69"/>
      <c r="G172" s="70" t="str">
        <f>IF(C172&lt;&gt; "",G167,"")</f>
        <v/>
      </c>
      <c r="H172" s="101" t="str">
        <f t="shared" si="16"/>
        <v/>
      </c>
      <c r="I172" s="340"/>
      <c r="J172" s="11" t="str">
        <f>Wettkampfdaten!A3</f>
        <v>KiLa Wettkampf Altenstadt 2024</v>
      </c>
      <c r="K172" s="9" t="str">
        <f>Wettkampfdaten!D3</f>
        <v>08./09.06.2024</v>
      </c>
      <c r="L172" s="10" t="str">
        <f>Wettkampfdaten!F3</f>
        <v>Altenstadt</v>
      </c>
      <c r="M172" s="22" t="s">
        <v>10</v>
      </c>
      <c r="N172" s="30" t="str">
        <f>'Auswertung U8'!$L$17</f>
        <v/>
      </c>
      <c r="O172" s="22" t="str">
        <f>'Auswertung U8'!$K$17</f>
        <v/>
      </c>
      <c r="P172" s="61">
        <f>IF(Wettkampfdaten!$E$5&lt;&gt;"",COUNTA($C$167:$C$177)*Wettkampfdaten!$E$5,Wettkampfdaten!$E$6)</f>
        <v>30</v>
      </c>
    </row>
    <row r="173" spans="1:16" x14ac:dyDescent="0.2">
      <c r="A173" s="67">
        <v>7</v>
      </c>
      <c r="B173" s="68"/>
      <c r="C173" s="77"/>
      <c r="D173" s="78"/>
      <c r="E173" s="69"/>
      <c r="F173" s="69"/>
      <c r="G173" s="70" t="str">
        <f>IF(C173&lt;&gt; "",G167,"")</f>
        <v/>
      </c>
      <c r="H173" s="101" t="str">
        <f t="shared" si="16"/>
        <v/>
      </c>
      <c r="I173" s="340"/>
      <c r="J173" s="11" t="str">
        <f>Wettkampfdaten!A3</f>
        <v>KiLa Wettkampf Altenstadt 2024</v>
      </c>
      <c r="K173" s="9" t="str">
        <f>Wettkampfdaten!D3</f>
        <v>08./09.06.2024</v>
      </c>
      <c r="L173" s="10" t="str">
        <f>Wettkampfdaten!F3</f>
        <v>Altenstadt</v>
      </c>
      <c r="M173" s="22" t="s">
        <v>10</v>
      </c>
      <c r="N173" s="30" t="str">
        <f>'Auswertung U8'!$L$17</f>
        <v/>
      </c>
      <c r="O173" s="22" t="str">
        <f>'Auswertung U8'!$K$17</f>
        <v/>
      </c>
      <c r="P173" s="61">
        <f>IF(Wettkampfdaten!$E$5&lt;&gt;"",COUNTA($C$167:$C$177)*Wettkampfdaten!$E$5,Wettkampfdaten!$E$6)</f>
        <v>30</v>
      </c>
    </row>
    <row r="174" spans="1:16" x14ac:dyDescent="0.2">
      <c r="A174" s="67">
        <v>8</v>
      </c>
      <c r="B174" s="68"/>
      <c r="C174" s="77"/>
      <c r="D174" s="78"/>
      <c r="E174" s="69"/>
      <c r="F174" s="69"/>
      <c r="G174" s="70" t="str">
        <f>IF(C174&lt;&gt; "",G167,"")</f>
        <v/>
      </c>
      <c r="H174" s="101" t="str">
        <f t="shared" si="16"/>
        <v/>
      </c>
      <c r="I174" s="340"/>
      <c r="J174" s="11" t="str">
        <f>Wettkampfdaten!A3</f>
        <v>KiLa Wettkampf Altenstadt 2024</v>
      </c>
      <c r="K174" s="9" t="str">
        <f>Wettkampfdaten!D3</f>
        <v>08./09.06.2024</v>
      </c>
      <c r="L174" s="10" t="str">
        <f>Wettkampfdaten!F3</f>
        <v>Altenstadt</v>
      </c>
      <c r="M174" s="22" t="s">
        <v>10</v>
      </c>
      <c r="N174" s="30" t="str">
        <f>'Auswertung U8'!$L$17</f>
        <v/>
      </c>
      <c r="O174" s="22" t="str">
        <f>'Auswertung U8'!$K$17</f>
        <v/>
      </c>
      <c r="P174" s="61">
        <f>IF(Wettkampfdaten!$E$5&lt;&gt;"",COUNTA($C$167:$C$177)*Wettkampfdaten!$E$5,Wettkampfdaten!$E$6)</f>
        <v>30</v>
      </c>
    </row>
    <row r="175" spans="1:16" x14ac:dyDescent="0.2">
      <c r="A175" s="67">
        <v>9</v>
      </c>
      <c r="B175" s="68"/>
      <c r="C175" s="77"/>
      <c r="D175" s="78"/>
      <c r="E175" s="69"/>
      <c r="F175" s="69"/>
      <c r="G175" s="70" t="str">
        <f>IF(C175&lt;&gt; "",G167,"")</f>
        <v/>
      </c>
      <c r="H175" s="101" t="str">
        <f t="shared" si="16"/>
        <v/>
      </c>
      <c r="I175" s="340"/>
      <c r="J175" s="11" t="str">
        <f>Wettkampfdaten!A3</f>
        <v>KiLa Wettkampf Altenstadt 2024</v>
      </c>
      <c r="K175" s="9" t="str">
        <f>Wettkampfdaten!D3</f>
        <v>08./09.06.2024</v>
      </c>
      <c r="L175" s="10" t="str">
        <f>Wettkampfdaten!F3</f>
        <v>Altenstadt</v>
      </c>
      <c r="M175" s="22" t="s">
        <v>10</v>
      </c>
      <c r="N175" s="30" t="str">
        <f>'Auswertung U8'!$L$17</f>
        <v/>
      </c>
      <c r="O175" s="22" t="str">
        <f>'Auswertung U8'!$K$17</f>
        <v/>
      </c>
      <c r="P175" s="61">
        <f>IF(Wettkampfdaten!$E$5&lt;&gt;"",COUNTA($C$167:$C$177)*Wettkampfdaten!$E$5,Wettkampfdaten!$E$6)</f>
        <v>30</v>
      </c>
    </row>
    <row r="176" spans="1:16" x14ac:dyDescent="0.2">
      <c r="A176" s="67">
        <v>10</v>
      </c>
      <c r="B176" s="68"/>
      <c r="C176" s="77"/>
      <c r="D176" s="78"/>
      <c r="E176" s="69"/>
      <c r="F176" s="69"/>
      <c r="G176" s="70" t="str">
        <f>IF(C176&lt;&gt; "",G167,"")</f>
        <v/>
      </c>
      <c r="H176" s="101" t="str">
        <f t="shared" si="16"/>
        <v/>
      </c>
      <c r="I176" s="340"/>
      <c r="J176" s="11" t="str">
        <f>Wettkampfdaten!A3</f>
        <v>KiLa Wettkampf Altenstadt 2024</v>
      </c>
      <c r="K176" s="9" t="str">
        <f>Wettkampfdaten!D3</f>
        <v>08./09.06.2024</v>
      </c>
      <c r="L176" s="10" t="str">
        <f>Wettkampfdaten!F3</f>
        <v>Altenstadt</v>
      </c>
      <c r="M176" s="22" t="s">
        <v>10</v>
      </c>
      <c r="N176" s="30" t="str">
        <f>'Auswertung U8'!$L$17</f>
        <v/>
      </c>
      <c r="O176" s="22" t="str">
        <f>'Auswertung U8'!$K$17</f>
        <v/>
      </c>
      <c r="P176" s="61">
        <f>IF(Wettkampfdaten!$E$5&lt;&gt;"",COUNTA($C$167:$C$177)*Wettkampfdaten!$E$5,Wettkampfdaten!$E$6)</f>
        <v>30</v>
      </c>
    </row>
    <row r="177" spans="1:16" ht="15.75" thickBot="1" x14ac:dyDescent="0.25">
      <c r="A177" s="94">
        <v>11</v>
      </c>
      <c r="B177" s="72"/>
      <c r="C177" s="79"/>
      <c r="D177" s="80"/>
      <c r="E177" s="73"/>
      <c r="F177" s="73"/>
      <c r="G177" s="74" t="str">
        <f>IF(C177&lt;&gt; "",G167,"")</f>
        <v/>
      </c>
      <c r="H177" s="102" t="str">
        <f t="shared" si="16"/>
        <v/>
      </c>
      <c r="I177" s="341"/>
      <c r="J177" s="11" t="str">
        <f>Wettkampfdaten!A3</f>
        <v>KiLa Wettkampf Altenstadt 2024</v>
      </c>
      <c r="K177" s="9" t="str">
        <f>Wettkampfdaten!D3</f>
        <v>08./09.06.2024</v>
      </c>
      <c r="L177" s="10" t="str">
        <f>Wettkampfdaten!F3</f>
        <v>Altenstadt</v>
      </c>
      <c r="M177" s="22" t="s">
        <v>10</v>
      </c>
      <c r="N177" s="30" t="str">
        <f>'Auswertung U8'!$L$17</f>
        <v/>
      </c>
      <c r="O177" s="22" t="str">
        <f>'Auswertung U8'!$K$17</f>
        <v/>
      </c>
      <c r="P177" s="61">
        <f>IF(Wettkampfdaten!$E$5&lt;&gt;"",COUNTA($C$167:$C$177)*Wettkampfdaten!$E$5,Wettkampfdaten!$E$6)</f>
        <v>30</v>
      </c>
    </row>
    <row r="178" spans="1:16" x14ac:dyDescent="0.2">
      <c r="J178" s="11" t="str">
        <f>Wettkampfdaten!A3</f>
        <v>KiLa Wettkampf Altenstadt 2024</v>
      </c>
      <c r="K178" s="9" t="str">
        <f>Wettkampfdaten!D3</f>
        <v>08./09.06.2024</v>
      </c>
      <c r="L178" s="10" t="str">
        <f>Wettkampfdaten!F3</f>
        <v>Altenstadt</v>
      </c>
      <c r="M178" s="22" t="s">
        <v>10</v>
      </c>
    </row>
  </sheetData>
  <sheetProtection sheet="1" objects="1" scenarios="1"/>
  <mergeCells count="16">
    <mergeCell ref="I167:I177"/>
    <mergeCell ref="I112:I122"/>
    <mergeCell ref="I123:I133"/>
    <mergeCell ref="I134:I144"/>
    <mergeCell ref="I145:I155"/>
    <mergeCell ref="I156:I166"/>
    <mergeCell ref="I57:I67"/>
    <mergeCell ref="I68:I78"/>
    <mergeCell ref="I79:I89"/>
    <mergeCell ref="I90:I100"/>
    <mergeCell ref="I101:I111"/>
    <mergeCell ref="I2:I12"/>
    <mergeCell ref="I13:I23"/>
    <mergeCell ref="I24:I34"/>
    <mergeCell ref="I35:I45"/>
    <mergeCell ref="I46:I56"/>
  </mergeCells>
  <pageMargins left="0.7" right="0.7" top="0.78740157499999996" bottom="0.78740157499999996" header="0.3" footer="0.3"/>
  <pageSetup paperSize="9" orientation="portrait" r:id="rId1"/>
  <headerFooter>
    <oddFooter>&amp;R&amp;1#&amp;"Arial"&amp;9&amp;K737373Sensitivity: Private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78"/>
  <sheetViews>
    <sheetView topLeftCell="A67" workbookViewId="0">
      <selection activeCell="C13" sqref="C13"/>
    </sheetView>
  </sheetViews>
  <sheetFormatPr defaultColWidth="10.89453125" defaultRowHeight="15" x14ac:dyDescent="0.2"/>
  <cols>
    <col min="1" max="1" width="6.05078125" style="1" customWidth="1"/>
    <col min="2" max="2" width="6.45703125" style="3" customWidth="1"/>
    <col min="3" max="3" width="24.078125" style="2" customWidth="1"/>
    <col min="4" max="4" width="17.890625" style="2" customWidth="1"/>
    <col min="5" max="5" width="10.4921875" style="2" customWidth="1"/>
    <col min="6" max="6" width="13.98828125" style="2" customWidth="1"/>
    <col min="7" max="7" width="23.9453125" style="3" customWidth="1"/>
    <col min="8" max="8" width="6.9921875" style="3" bestFit="1" customWidth="1"/>
    <col min="9" max="9" width="11.43359375" style="23"/>
    <col min="10" max="10" width="26.90234375" style="11" hidden="1" customWidth="1"/>
    <col min="11" max="11" width="15.46875" style="10" hidden="1" customWidth="1"/>
    <col min="12" max="12" width="19.90625" style="10" hidden="1" customWidth="1"/>
    <col min="13" max="13" width="4.03515625" style="31" hidden="1" customWidth="1"/>
    <col min="14" max="14" width="6.45703125" style="30" hidden="1" customWidth="1"/>
    <col min="15" max="15" width="8.47265625" style="22" hidden="1" customWidth="1"/>
    <col min="16" max="16" width="11.43359375" style="61" hidden="1" customWidth="1"/>
  </cols>
  <sheetData>
    <row r="1" spans="1:16" ht="33.75" customHeight="1" thickBot="1" x14ac:dyDescent="0.25">
      <c r="A1" s="4" t="s">
        <v>5</v>
      </c>
      <c r="B1" s="15" t="s">
        <v>28</v>
      </c>
      <c r="C1" s="5" t="s">
        <v>0</v>
      </c>
      <c r="D1" s="5" t="s">
        <v>1</v>
      </c>
      <c r="E1" s="12" t="s">
        <v>3</v>
      </c>
      <c r="F1" s="12" t="s">
        <v>4</v>
      </c>
      <c r="G1" s="103" t="s">
        <v>2</v>
      </c>
      <c r="H1" s="104" t="s">
        <v>58</v>
      </c>
      <c r="I1" s="14" t="s">
        <v>29</v>
      </c>
      <c r="J1" s="6" t="s">
        <v>7</v>
      </c>
      <c r="K1" s="7" t="s">
        <v>6</v>
      </c>
      <c r="L1" s="7" t="s">
        <v>8</v>
      </c>
      <c r="M1" s="7" t="s">
        <v>9</v>
      </c>
      <c r="N1" s="6" t="s">
        <v>33</v>
      </c>
      <c r="O1" s="8" t="s">
        <v>32</v>
      </c>
      <c r="P1" s="62" t="s">
        <v>57</v>
      </c>
    </row>
    <row r="2" spans="1:16" ht="15" customHeight="1" x14ac:dyDescent="0.2">
      <c r="A2" s="81">
        <v>1</v>
      </c>
      <c r="B2" s="294">
        <v>101</v>
      </c>
      <c r="C2" s="90" t="s">
        <v>148</v>
      </c>
      <c r="D2" s="91" t="s">
        <v>141</v>
      </c>
      <c r="E2" s="83">
        <v>2015</v>
      </c>
      <c r="F2" s="83" t="s">
        <v>86</v>
      </c>
      <c r="G2" s="84" t="s">
        <v>149</v>
      </c>
      <c r="H2" s="84"/>
      <c r="I2" s="336" t="s">
        <v>11</v>
      </c>
      <c r="J2" s="16" t="str">
        <f>Wettkampfdaten!A3</f>
        <v>KiLa Wettkampf Altenstadt 2024</v>
      </c>
      <c r="K2" s="17" t="str">
        <f>Wettkampfdaten!D3</f>
        <v>08./09.06.2024</v>
      </c>
      <c r="L2" s="20" t="str">
        <f>Wettkampfdaten!F3</f>
        <v>Altenstadt</v>
      </c>
      <c r="M2" s="31" t="s">
        <v>29</v>
      </c>
      <c r="N2" s="30">
        <f>'Auswertung U10'!$N$2</f>
        <v>8</v>
      </c>
      <c r="O2" s="22">
        <f>'Auswertung U10'!$M$2</f>
        <v>33</v>
      </c>
      <c r="P2" s="61">
        <f>IF(Wettkampfdaten!$E$5&lt;&gt;"",COUNTA($C$2:$C$12)*Wettkampfdaten!$E$5,Wettkampfdaten!$E$6)</f>
        <v>30</v>
      </c>
    </row>
    <row r="3" spans="1:16" x14ac:dyDescent="0.2">
      <c r="A3" s="86">
        <v>2</v>
      </c>
      <c r="B3" s="295">
        <v>102</v>
      </c>
      <c r="C3" s="92" t="s">
        <v>150</v>
      </c>
      <c r="D3" s="93" t="s">
        <v>88</v>
      </c>
      <c r="E3" s="85">
        <v>2015</v>
      </c>
      <c r="F3" s="85" t="s">
        <v>86</v>
      </c>
      <c r="G3" s="88" t="str">
        <f>IF(C3&lt;&gt; "",G2,"")</f>
        <v>TSV Flitzer U10</v>
      </c>
      <c r="H3" s="88">
        <f>IF(C3&lt;&gt; "",H$2,"")</f>
        <v>0</v>
      </c>
      <c r="I3" s="337"/>
      <c r="J3" s="16" t="str">
        <f>Wettkampfdaten!A3</f>
        <v>KiLa Wettkampf Altenstadt 2024</v>
      </c>
      <c r="K3" s="17" t="str">
        <f>Wettkampfdaten!D3</f>
        <v>08./09.06.2024</v>
      </c>
      <c r="L3" s="21" t="str">
        <f>Wettkampfdaten!F3</f>
        <v>Altenstadt</v>
      </c>
      <c r="M3" s="31" t="s">
        <v>29</v>
      </c>
      <c r="N3" s="30">
        <f>'Auswertung U10'!$N$2</f>
        <v>8</v>
      </c>
      <c r="O3" s="22">
        <f>'Auswertung U10'!$M$2</f>
        <v>33</v>
      </c>
      <c r="P3" s="61">
        <f>IF(Wettkampfdaten!$E$5&lt;&gt;"",COUNTA($C$2:$C$12)*Wettkampfdaten!$E$5,Wettkampfdaten!$E$6)</f>
        <v>30</v>
      </c>
    </row>
    <row r="4" spans="1:16" x14ac:dyDescent="0.2">
      <c r="A4" s="86">
        <v>3</v>
      </c>
      <c r="B4" s="295">
        <v>103</v>
      </c>
      <c r="C4" s="92" t="s">
        <v>151</v>
      </c>
      <c r="D4" s="93" t="s">
        <v>152</v>
      </c>
      <c r="E4" s="85">
        <v>2016</v>
      </c>
      <c r="F4" s="85" t="s">
        <v>87</v>
      </c>
      <c r="G4" s="88" t="str">
        <f>IF(C4&lt;&gt; "",G2,"")</f>
        <v>TSV Flitzer U10</v>
      </c>
      <c r="H4" s="88">
        <f t="shared" ref="H4:H13" si="0">IF(C4&lt;&gt; "",H$2,"")</f>
        <v>0</v>
      </c>
      <c r="I4" s="337"/>
      <c r="J4" s="16" t="str">
        <f>Wettkampfdaten!A3</f>
        <v>KiLa Wettkampf Altenstadt 2024</v>
      </c>
      <c r="K4" s="18" t="str">
        <f>Wettkampfdaten!D3</f>
        <v>08./09.06.2024</v>
      </c>
      <c r="L4" s="21" t="str">
        <f>Wettkampfdaten!F3</f>
        <v>Altenstadt</v>
      </c>
      <c r="M4" s="31" t="s">
        <v>29</v>
      </c>
      <c r="N4" s="30">
        <f>'Auswertung U10'!$N$2</f>
        <v>8</v>
      </c>
      <c r="O4" s="22">
        <f>'Auswertung U10'!$M$2</f>
        <v>33</v>
      </c>
      <c r="P4" s="61">
        <f>IF(Wettkampfdaten!$E$5&lt;&gt;"",COUNTA($C$2:$C$12)*Wettkampfdaten!$E$5,Wettkampfdaten!$E$6)</f>
        <v>30</v>
      </c>
    </row>
    <row r="5" spans="1:16" x14ac:dyDescent="0.2">
      <c r="A5" s="86">
        <v>4</v>
      </c>
      <c r="B5" s="295">
        <v>104</v>
      </c>
      <c r="C5" s="92" t="s">
        <v>153</v>
      </c>
      <c r="D5" s="93" t="s">
        <v>154</v>
      </c>
      <c r="E5" s="85">
        <v>2016</v>
      </c>
      <c r="F5" s="85" t="s">
        <v>87</v>
      </c>
      <c r="G5" s="88" t="str">
        <f>IF(C5&lt;&gt; "",G2,"")</f>
        <v>TSV Flitzer U10</v>
      </c>
      <c r="H5" s="88">
        <f t="shared" si="0"/>
        <v>0</v>
      </c>
      <c r="I5" s="337"/>
      <c r="J5" s="16" t="str">
        <f>Wettkampfdaten!A3</f>
        <v>KiLa Wettkampf Altenstadt 2024</v>
      </c>
      <c r="K5" s="18" t="str">
        <f>Wettkampfdaten!D3</f>
        <v>08./09.06.2024</v>
      </c>
      <c r="L5" s="21" t="str">
        <f>Wettkampfdaten!F3</f>
        <v>Altenstadt</v>
      </c>
      <c r="M5" s="31" t="s">
        <v>29</v>
      </c>
      <c r="N5" s="30">
        <f>'Auswertung U10'!$N$2</f>
        <v>8</v>
      </c>
      <c r="O5" s="22">
        <f>'Auswertung U10'!$M$2</f>
        <v>33</v>
      </c>
      <c r="P5" s="61">
        <f>IF(Wettkampfdaten!$E$5&lt;&gt;"",COUNTA($C$2:$C$12)*Wettkampfdaten!$E$5,Wettkampfdaten!$E$6)</f>
        <v>30</v>
      </c>
    </row>
    <row r="6" spans="1:16" x14ac:dyDescent="0.2">
      <c r="A6" s="86">
        <v>5</v>
      </c>
      <c r="B6" s="295">
        <v>105</v>
      </c>
      <c r="C6" s="92" t="s">
        <v>155</v>
      </c>
      <c r="D6" s="93" t="s">
        <v>90</v>
      </c>
      <c r="E6" s="85">
        <v>2016</v>
      </c>
      <c r="F6" s="85" t="s">
        <v>86</v>
      </c>
      <c r="G6" s="88" t="str">
        <f>IF(C6&lt;&gt; "",G2,"")</f>
        <v>TSV Flitzer U10</v>
      </c>
      <c r="H6" s="88">
        <f t="shared" si="0"/>
        <v>0</v>
      </c>
      <c r="I6" s="337"/>
      <c r="J6" s="16" t="str">
        <f>Wettkampfdaten!A3</f>
        <v>KiLa Wettkampf Altenstadt 2024</v>
      </c>
      <c r="K6" s="18" t="str">
        <f>Wettkampfdaten!D3</f>
        <v>08./09.06.2024</v>
      </c>
      <c r="L6" s="21" t="str">
        <f>Wettkampfdaten!F3</f>
        <v>Altenstadt</v>
      </c>
      <c r="M6" s="31" t="s">
        <v>29</v>
      </c>
      <c r="N6" s="30">
        <f>'Auswertung U10'!$N$2</f>
        <v>8</v>
      </c>
      <c r="O6" s="22">
        <f>'Auswertung U10'!$M$2</f>
        <v>33</v>
      </c>
      <c r="P6" s="61">
        <f>IF(Wettkampfdaten!$E$5&lt;&gt;"",COUNTA($C$2:$C$12)*Wettkampfdaten!$E$5,Wettkampfdaten!$E$6)</f>
        <v>30</v>
      </c>
    </row>
    <row r="7" spans="1:16" x14ac:dyDescent="0.2">
      <c r="A7" s="86">
        <v>6</v>
      </c>
      <c r="B7" s="295">
        <v>106</v>
      </c>
      <c r="C7" s="92" t="s">
        <v>156</v>
      </c>
      <c r="D7" s="93" t="s">
        <v>85</v>
      </c>
      <c r="E7" s="85">
        <v>2015</v>
      </c>
      <c r="F7" s="85" t="s">
        <v>86</v>
      </c>
      <c r="G7" s="88" t="str">
        <f>IF(C7&lt;&gt; "",G2,"")</f>
        <v>TSV Flitzer U10</v>
      </c>
      <c r="H7" s="88">
        <f t="shared" si="0"/>
        <v>0</v>
      </c>
      <c r="I7" s="337"/>
      <c r="J7" s="16" t="str">
        <f>Wettkampfdaten!A3</f>
        <v>KiLa Wettkampf Altenstadt 2024</v>
      </c>
      <c r="K7" s="18" t="str">
        <f>Wettkampfdaten!D3</f>
        <v>08./09.06.2024</v>
      </c>
      <c r="L7" s="21" t="str">
        <f>Wettkampfdaten!F3</f>
        <v>Altenstadt</v>
      </c>
      <c r="M7" s="31" t="s">
        <v>29</v>
      </c>
      <c r="N7" s="30">
        <f>'Auswertung U10'!$N$2</f>
        <v>8</v>
      </c>
      <c r="O7" s="22">
        <f>'Auswertung U10'!$M$2</f>
        <v>33</v>
      </c>
      <c r="P7" s="61">
        <f>IF(Wettkampfdaten!$E$5&lt;&gt;"",COUNTA($C$2:$C$12)*Wettkampfdaten!$E$5,Wettkampfdaten!$E$6)</f>
        <v>30</v>
      </c>
    </row>
    <row r="8" spans="1:16" x14ac:dyDescent="0.2">
      <c r="A8" s="86">
        <v>7</v>
      </c>
      <c r="B8" s="295">
        <v>107</v>
      </c>
      <c r="C8" s="92" t="s">
        <v>157</v>
      </c>
      <c r="D8" s="93" t="s">
        <v>158</v>
      </c>
      <c r="E8" s="85">
        <v>2015</v>
      </c>
      <c r="F8" s="85" t="s">
        <v>86</v>
      </c>
      <c r="G8" s="88" t="str">
        <f>IF(C8&lt;&gt; "",G2,"")</f>
        <v>TSV Flitzer U10</v>
      </c>
      <c r="H8" s="88">
        <f t="shared" si="0"/>
        <v>0</v>
      </c>
      <c r="I8" s="337"/>
      <c r="J8" s="16" t="str">
        <f>Wettkampfdaten!A3</f>
        <v>KiLa Wettkampf Altenstadt 2024</v>
      </c>
      <c r="K8" s="18" t="str">
        <f>Wettkampfdaten!D3</f>
        <v>08./09.06.2024</v>
      </c>
      <c r="L8" s="21" t="str">
        <f>Wettkampfdaten!F3</f>
        <v>Altenstadt</v>
      </c>
      <c r="M8" s="31" t="s">
        <v>29</v>
      </c>
      <c r="N8" s="30">
        <f>'Auswertung U10'!$N$2</f>
        <v>8</v>
      </c>
      <c r="O8" s="22">
        <f>'Auswertung U10'!$M$2</f>
        <v>33</v>
      </c>
      <c r="P8" s="61">
        <f>IF(Wettkampfdaten!$E$5&lt;&gt;"",COUNTA($C$2:$C$12)*Wettkampfdaten!$E$5,Wettkampfdaten!$E$6)</f>
        <v>30</v>
      </c>
    </row>
    <row r="9" spans="1:16" x14ac:dyDescent="0.2">
      <c r="A9" s="86">
        <v>8</v>
      </c>
      <c r="B9" s="295">
        <v>108</v>
      </c>
      <c r="C9" s="92" t="s">
        <v>159</v>
      </c>
      <c r="D9" s="93" t="s">
        <v>89</v>
      </c>
      <c r="E9" s="85">
        <v>2015</v>
      </c>
      <c r="F9" s="85" t="s">
        <v>86</v>
      </c>
      <c r="G9" s="88" t="str">
        <f>IF(C9&lt;&gt; "",G2,"")</f>
        <v>TSV Flitzer U10</v>
      </c>
      <c r="H9" s="88">
        <f t="shared" si="0"/>
        <v>0</v>
      </c>
      <c r="I9" s="337"/>
      <c r="J9" s="16" t="str">
        <f>Wettkampfdaten!A3</f>
        <v>KiLa Wettkampf Altenstadt 2024</v>
      </c>
      <c r="K9" s="18" t="str">
        <f>Wettkampfdaten!D3</f>
        <v>08./09.06.2024</v>
      </c>
      <c r="L9" s="21" t="str">
        <f>Wettkampfdaten!F3</f>
        <v>Altenstadt</v>
      </c>
      <c r="M9" s="31" t="s">
        <v>29</v>
      </c>
      <c r="N9" s="30">
        <f>'Auswertung U10'!$N$2</f>
        <v>8</v>
      </c>
      <c r="O9" s="22">
        <f>'Auswertung U10'!$M$2</f>
        <v>33</v>
      </c>
      <c r="P9" s="61">
        <f>IF(Wettkampfdaten!$E$5&lt;&gt;"",COUNTA($C$2:$C$12)*Wettkampfdaten!$E$5,Wettkampfdaten!$E$6)</f>
        <v>30</v>
      </c>
    </row>
    <row r="10" spans="1:16" x14ac:dyDescent="0.2">
      <c r="A10" s="86">
        <v>9</v>
      </c>
      <c r="B10" s="295">
        <v>109</v>
      </c>
      <c r="C10" s="92" t="s">
        <v>160</v>
      </c>
      <c r="D10" s="93" t="s">
        <v>161</v>
      </c>
      <c r="E10" s="85">
        <v>2015</v>
      </c>
      <c r="F10" s="85" t="s">
        <v>87</v>
      </c>
      <c r="G10" s="88" t="str">
        <f>IF(C10&lt;&gt; "",G2,"")</f>
        <v>TSV Flitzer U10</v>
      </c>
      <c r="H10" s="88">
        <f t="shared" si="0"/>
        <v>0</v>
      </c>
      <c r="I10" s="337"/>
      <c r="J10" s="16" t="str">
        <f>Wettkampfdaten!A3</f>
        <v>KiLa Wettkampf Altenstadt 2024</v>
      </c>
      <c r="K10" s="18" t="str">
        <f>Wettkampfdaten!D3</f>
        <v>08./09.06.2024</v>
      </c>
      <c r="L10" s="21" t="str">
        <f>Wettkampfdaten!F3</f>
        <v>Altenstadt</v>
      </c>
      <c r="M10" s="31" t="s">
        <v>29</v>
      </c>
      <c r="N10" s="30">
        <f>'Auswertung U10'!$N$2</f>
        <v>8</v>
      </c>
      <c r="O10" s="22">
        <f>'Auswertung U10'!$M$2</f>
        <v>33</v>
      </c>
      <c r="P10" s="61">
        <f>IF(Wettkampfdaten!$E$5&lt;&gt;"",COUNTA($C$2:$C$12)*Wettkampfdaten!$E$5,Wettkampfdaten!$E$6)</f>
        <v>30</v>
      </c>
    </row>
    <row r="11" spans="1:16" x14ac:dyDescent="0.2">
      <c r="A11" s="86">
        <v>10</v>
      </c>
      <c r="B11" s="295">
        <v>110</v>
      </c>
      <c r="C11" s="92" t="s">
        <v>162</v>
      </c>
      <c r="D11" s="93" t="s">
        <v>163</v>
      </c>
      <c r="E11" s="85">
        <v>2016</v>
      </c>
      <c r="F11" s="85" t="s">
        <v>87</v>
      </c>
      <c r="G11" s="88" t="str">
        <f>IF(C11&lt;&gt; "",G2,"")</f>
        <v>TSV Flitzer U10</v>
      </c>
      <c r="H11" s="88">
        <f t="shared" si="0"/>
        <v>0</v>
      </c>
      <c r="I11" s="337"/>
      <c r="J11" s="16" t="str">
        <f>Wettkampfdaten!A3</f>
        <v>KiLa Wettkampf Altenstadt 2024</v>
      </c>
      <c r="K11" s="18" t="str">
        <f>Wettkampfdaten!D3</f>
        <v>08./09.06.2024</v>
      </c>
      <c r="L11" s="21" t="str">
        <f>Wettkampfdaten!F3</f>
        <v>Altenstadt</v>
      </c>
      <c r="M11" s="31" t="s">
        <v>29</v>
      </c>
      <c r="N11" s="30">
        <f>'Auswertung U10'!$N$2</f>
        <v>8</v>
      </c>
      <c r="O11" s="22">
        <f>'Auswertung U10'!$M$2</f>
        <v>33</v>
      </c>
      <c r="P11" s="61">
        <f>IF(Wettkampfdaten!$E$5&lt;&gt;"",COUNTA($C$2:$C$12)*Wettkampfdaten!$E$5,Wettkampfdaten!$E$6)</f>
        <v>30</v>
      </c>
    </row>
    <row r="12" spans="1:16" ht="15.75" thickBot="1" x14ac:dyDescent="0.25">
      <c r="A12" s="89">
        <v>11</v>
      </c>
      <c r="B12" s="296">
        <v>111</v>
      </c>
      <c r="C12" s="92" t="s">
        <v>446</v>
      </c>
      <c r="D12" s="93" t="s">
        <v>308</v>
      </c>
      <c r="E12" s="85">
        <v>2015</v>
      </c>
      <c r="F12" s="85" t="s">
        <v>86</v>
      </c>
      <c r="G12" s="99" t="str">
        <f>IF(C12&lt;&gt; "",G2,"")</f>
        <v>TSV Flitzer U10</v>
      </c>
      <c r="H12" s="88">
        <f t="shared" si="0"/>
        <v>0</v>
      </c>
      <c r="I12" s="338"/>
      <c r="J12" s="16" t="str">
        <f>Wettkampfdaten!A3</f>
        <v>KiLa Wettkampf Altenstadt 2024</v>
      </c>
      <c r="K12" s="18" t="str">
        <f>Wettkampfdaten!D3</f>
        <v>08./09.06.2024</v>
      </c>
      <c r="L12" s="21" t="str">
        <f>Wettkampfdaten!F3</f>
        <v>Altenstadt</v>
      </c>
      <c r="M12" s="31" t="s">
        <v>29</v>
      </c>
      <c r="N12" s="30">
        <f>'Auswertung U10'!$N$2</f>
        <v>8</v>
      </c>
      <c r="O12" s="22">
        <f>'Auswertung U10'!$M$2</f>
        <v>33</v>
      </c>
      <c r="P12" s="61">
        <f>IF(Wettkampfdaten!$E$5&lt;&gt;"",COUNTA($C$2:$C$12)*Wettkampfdaten!$E$5,Wettkampfdaten!$E$6)</f>
        <v>30</v>
      </c>
    </row>
    <row r="13" spans="1:16" ht="15" customHeight="1" x14ac:dyDescent="0.2">
      <c r="A13" s="63">
        <v>1</v>
      </c>
      <c r="B13" s="297">
        <v>201</v>
      </c>
      <c r="C13" s="75" t="s">
        <v>232</v>
      </c>
      <c r="D13" s="76" t="s">
        <v>233</v>
      </c>
      <c r="E13" s="65">
        <v>2015</v>
      </c>
      <c r="F13" s="65" t="s">
        <v>87</v>
      </c>
      <c r="G13" s="66" t="s">
        <v>234</v>
      </c>
      <c r="H13" s="100">
        <f t="shared" si="0"/>
        <v>0</v>
      </c>
      <c r="I13" s="336" t="s">
        <v>14</v>
      </c>
      <c r="J13" s="16" t="str">
        <f>Wettkampfdaten!A3</f>
        <v>KiLa Wettkampf Altenstadt 2024</v>
      </c>
      <c r="K13" s="18" t="str">
        <f>Wettkampfdaten!D3</f>
        <v>08./09.06.2024</v>
      </c>
      <c r="L13" s="21" t="str">
        <f>Wettkampfdaten!F3</f>
        <v>Altenstadt</v>
      </c>
      <c r="M13" s="31" t="s">
        <v>29</v>
      </c>
      <c r="N13" s="30">
        <f>'Auswertung U10'!$N$3</f>
        <v>3</v>
      </c>
      <c r="O13" s="22">
        <f>'Auswertung U10'!$M$3</f>
        <v>15</v>
      </c>
      <c r="P13" s="61">
        <f>IF(Wettkampfdaten!$E$5&lt;&gt;"",COUNTA($C$13:$C$23)*Wettkampfdaten!$E$5,Wettkampfdaten!$E$6)</f>
        <v>30</v>
      </c>
    </row>
    <row r="14" spans="1:16" x14ac:dyDescent="0.2">
      <c r="A14" s="67">
        <v>2</v>
      </c>
      <c r="B14" s="298">
        <v>202</v>
      </c>
      <c r="C14" s="77" t="s">
        <v>235</v>
      </c>
      <c r="D14" s="78" t="s">
        <v>236</v>
      </c>
      <c r="E14" s="69">
        <v>2015</v>
      </c>
      <c r="F14" s="69" t="s">
        <v>87</v>
      </c>
      <c r="G14" s="70" t="str">
        <f>IF(C14&lt;&gt; "",G13,"")</f>
        <v>Echzells Junge Wilde 1</v>
      </c>
      <c r="H14" s="101">
        <f>IF(C14&lt;&gt; "",H$13,"")</f>
        <v>0</v>
      </c>
      <c r="I14" s="337"/>
      <c r="J14" s="16" t="str">
        <f>Wettkampfdaten!A3</f>
        <v>KiLa Wettkampf Altenstadt 2024</v>
      </c>
      <c r="K14" s="18" t="str">
        <f>Wettkampfdaten!D3</f>
        <v>08./09.06.2024</v>
      </c>
      <c r="L14" s="21" t="str">
        <f>Wettkampfdaten!F3</f>
        <v>Altenstadt</v>
      </c>
      <c r="M14" s="31" t="s">
        <v>29</v>
      </c>
      <c r="N14" s="30">
        <f>'Auswertung U10'!$N$3</f>
        <v>3</v>
      </c>
      <c r="O14" s="22">
        <f>'Auswertung U10'!$M$3</f>
        <v>15</v>
      </c>
      <c r="P14" s="61">
        <f>IF(Wettkampfdaten!$E$5&lt;&gt;"",COUNTA($C$13:$C$23)*Wettkampfdaten!$E$5,Wettkampfdaten!$E$6)</f>
        <v>30</v>
      </c>
    </row>
    <row r="15" spans="1:16" x14ac:dyDescent="0.2">
      <c r="A15" s="67">
        <v>3</v>
      </c>
      <c r="B15" s="298">
        <v>203</v>
      </c>
      <c r="C15" s="77" t="s">
        <v>447</v>
      </c>
      <c r="D15" s="78" t="s">
        <v>369</v>
      </c>
      <c r="E15" s="69">
        <v>2016</v>
      </c>
      <c r="F15" s="69" t="s">
        <v>87</v>
      </c>
      <c r="G15" s="70" t="str">
        <f>IF(C15&lt;&gt; "",G13,"")</f>
        <v>Echzells Junge Wilde 1</v>
      </c>
      <c r="H15" s="101">
        <f t="shared" ref="H15:H24" si="1">IF(C15&lt;&gt; "",H$13,"")</f>
        <v>0</v>
      </c>
      <c r="I15" s="337"/>
      <c r="J15" s="16" t="str">
        <f>Wettkampfdaten!A3</f>
        <v>KiLa Wettkampf Altenstadt 2024</v>
      </c>
      <c r="K15" s="18" t="str">
        <f>Wettkampfdaten!D3</f>
        <v>08./09.06.2024</v>
      </c>
      <c r="L15" s="21" t="str">
        <f>Wettkampfdaten!F3</f>
        <v>Altenstadt</v>
      </c>
      <c r="M15" s="31" t="s">
        <v>29</v>
      </c>
      <c r="N15" s="30">
        <f>'Auswertung U10'!$N$3</f>
        <v>3</v>
      </c>
      <c r="O15" s="22">
        <f>'Auswertung U10'!$M$3</f>
        <v>15</v>
      </c>
      <c r="P15" s="61">
        <f>IF(Wettkampfdaten!$E$5&lt;&gt;"",COUNTA($C$13:$C$23)*Wettkampfdaten!$E$5,Wettkampfdaten!$E$6)</f>
        <v>30</v>
      </c>
    </row>
    <row r="16" spans="1:16" x14ac:dyDescent="0.2">
      <c r="A16" s="67">
        <v>4</v>
      </c>
      <c r="B16" s="298">
        <v>204</v>
      </c>
      <c r="C16" s="77" t="s">
        <v>239</v>
      </c>
      <c r="D16" s="78" t="s">
        <v>240</v>
      </c>
      <c r="E16" s="69">
        <v>2016</v>
      </c>
      <c r="F16" s="69" t="s">
        <v>87</v>
      </c>
      <c r="G16" s="70" t="str">
        <f>IF(C16&lt;&gt; "",G13,"")</f>
        <v>Echzells Junge Wilde 1</v>
      </c>
      <c r="H16" s="101">
        <f t="shared" si="1"/>
        <v>0</v>
      </c>
      <c r="I16" s="337"/>
      <c r="J16" s="16" t="str">
        <f>Wettkampfdaten!A3</f>
        <v>KiLa Wettkampf Altenstadt 2024</v>
      </c>
      <c r="K16" s="18" t="str">
        <f>Wettkampfdaten!D3</f>
        <v>08./09.06.2024</v>
      </c>
      <c r="L16" s="21" t="str">
        <f>Wettkampfdaten!F3</f>
        <v>Altenstadt</v>
      </c>
      <c r="M16" s="31" t="s">
        <v>29</v>
      </c>
      <c r="N16" s="30">
        <f>'Auswertung U10'!$N$3</f>
        <v>3</v>
      </c>
      <c r="O16" s="22">
        <f>'Auswertung U10'!$M$3</f>
        <v>15</v>
      </c>
      <c r="P16" s="61">
        <f>IF(Wettkampfdaten!$E$5&lt;&gt;"",COUNTA($C$13:$C$23)*Wettkampfdaten!$E$5,Wettkampfdaten!$E$6)</f>
        <v>30</v>
      </c>
    </row>
    <row r="17" spans="1:16" x14ac:dyDescent="0.2">
      <c r="A17" s="67">
        <v>5</v>
      </c>
      <c r="B17" s="298">
        <v>205</v>
      </c>
      <c r="C17" s="77" t="s">
        <v>241</v>
      </c>
      <c r="D17" s="78" t="s">
        <v>242</v>
      </c>
      <c r="E17" s="69">
        <v>2016</v>
      </c>
      <c r="F17" s="69" t="s">
        <v>86</v>
      </c>
      <c r="G17" s="70" t="str">
        <f>IF(C17&lt;&gt; "",G13,"")</f>
        <v>Echzells Junge Wilde 1</v>
      </c>
      <c r="H17" s="101">
        <f t="shared" si="1"/>
        <v>0</v>
      </c>
      <c r="I17" s="337"/>
      <c r="J17" s="16" t="str">
        <f>Wettkampfdaten!A3</f>
        <v>KiLa Wettkampf Altenstadt 2024</v>
      </c>
      <c r="K17" s="18" t="str">
        <f>Wettkampfdaten!D3</f>
        <v>08./09.06.2024</v>
      </c>
      <c r="L17" s="21" t="str">
        <f>Wettkampfdaten!F3</f>
        <v>Altenstadt</v>
      </c>
      <c r="M17" s="31" t="s">
        <v>29</v>
      </c>
      <c r="N17" s="30">
        <f>'Auswertung U10'!$N$3</f>
        <v>3</v>
      </c>
      <c r="O17" s="22">
        <f>'Auswertung U10'!$M$3</f>
        <v>15</v>
      </c>
      <c r="P17" s="61">
        <f>IF(Wettkampfdaten!$E$5&lt;&gt;"",COUNTA($C$13:$C$23)*Wettkampfdaten!$E$5,Wettkampfdaten!$E$6)</f>
        <v>30</v>
      </c>
    </row>
    <row r="18" spans="1:16" x14ac:dyDescent="0.2">
      <c r="A18" s="67">
        <v>6</v>
      </c>
      <c r="B18" s="298">
        <v>206</v>
      </c>
      <c r="C18" s="77" t="s">
        <v>243</v>
      </c>
      <c r="D18" s="78" t="s">
        <v>244</v>
      </c>
      <c r="E18" s="69">
        <v>2015</v>
      </c>
      <c r="F18" s="69" t="s">
        <v>86</v>
      </c>
      <c r="G18" s="70" t="str">
        <f>IF(C18&lt;&gt; "",G13,"")</f>
        <v>Echzells Junge Wilde 1</v>
      </c>
      <c r="H18" s="101">
        <f t="shared" si="1"/>
        <v>0</v>
      </c>
      <c r="I18" s="337"/>
      <c r="J18" s="16" t="str">
        <f>Wettkampfdaten!A3</f>
        <v>KiLa Wettkampf Altenstadt 2024</v>
      </c>
      <c r="K18" s="18" t="str">
        <f>Wettkampfdaten!D3</f>
        <v>08./09.06.2024</v>
      </c>
      <c r="L18" s="21" t="str">
        <f>Wettkampfdaten!F3</f>
        <v>Altenstadt</v>
      </c>
      <c r="M18" s="31" t="s">
        <v>29</v>
      </c>
      <c r="N18" s="30">
        <f>'Auswertung U10'!$N$3</f>
        <v>3</v>
      </c>
      <c r="O18" s="22">
        <f>'Auswertung U10'!$M$3</f>
        <v>15</v>
      </c>
      <c r="P18" s="61">
        <f>IF(Wettkampfdaten!$E$5&lt;&gt;"",COUNTA($C$13:$C$23)*Wettkampfdaten!$E$5,Wettkampfdaten!$E$6)</f>
        <v>30</v>
      </c>
    </row>
    <row r="19" spans="1:16" x14ac:dyDescent="0.2">
      <c r="A19" s="67">
        <v>7</v>
      </c>
      <c r="B19" s="298">
        <v>207</v>
      </c>
      <c r="C19" s="77" t="s">
        <v>216</v>
      </c>
      <c r="D19" s="78" t="s">
        <v>245</v>
      </c>
      <c r="E19" s="69">
        <v>2016</v>
      </c>
      <c r="F19" s="69" t="s">
        <v>87</v>
      </c>
      <c r="G19" s="70" t="str">
        <f>IF(C19&lt;&gt; "",G13,"")</f>
        <v>Echzells Junge Wilde 1</v>
      </c>
      <c r="H19" s="101">
        <f t="shared" si="1"/>
        <v>0</v>
      </c>
      <c r="I19" s="337"/>
      <c r="J19" s="16" t="str">
        <f>Wettkampfdaten!A3</f>
        <v>KiLa Wettkampf Altenstadt 2024</v>
      </c>
      <c r="K19" s="18" t="str">
        <f>Wettkampfdaten!D3</f>
        <v>08./09.06.2024</v>
      </c>
      <c r="L19" s="21" t="str">
        <f>Wettkampfdaten!F3</f>
        <v>Altenstadt</v>
      </c>
      <c r="M19" s="31" t="s">
        <v>29</v>
      </c>
      <c r="N19" s="30">
        <f>'Auswertung U10'!$N$3</f>
        <v>3</v>
      </c>
      <c r="O19" s="22">
        <f>'Auswertung U10'!$M$3</f>
        <v>15</v>
      </c>
      <c r="P19" s="61">
        <f>IF(Wettkampfdaten!$E$5&lt;&gt;"",COUNTA($C$13:$C$23)*Wettkampfdaten!$E$5,Wettkampfdaten!$E$6)</f>
        <v>30</v>
      </c>
    </row>
    <row r="20" spans="1:16" x14ac:dyDescent="0.2">
      <c r="A20" s="67">
        <v>8</v>
      </c>
      <c r="B20" s="298"/>
      <c r="C20" s="77"/>
      <c r="D20" s="78"/>
      <c r="E20" s="69"/>
      <c r="F20" s="69"/>
      <c r="G20" s="70" t="str">
        <f>IF(C20&lt;&gt; "",G13,"")</f>
        <v/>
      </c>
      <c r="H20" s="101" t="str">
        <f t="shared" si="1"/>
        <v/>
      </c>
      <c r="I20" s="337"/>
      <c r="J20" s="16" t="str">
        <f>Wettkampfdaten!A3</f>
        <v>KiLa Wettkampf Altenstadt 2024</v>
      </c>
      <c r="K20" s="18" t="str">
        <f>Wettkampfdaten!D3</f>
        <v>08./09.06.2024</v>
      </c>
      <c r="L20" s="21" t="str">
        <f>Wettkampfdaten!F3</f>
        <v>Altenstadt</v>
      </c>
      <c r="M20" s="31" t="s">
        <v>29</v>
      </c>
      <c r="N20" s="30">
        <f>'Auswertung U10'!$N$3</f>
        <v>3</v>
      </c>
      <c r="O20" s="22">
        <f>'Auswertung U10'!$M$3</f>
        <v>15</v>
      </c>
      <c r="P20" s="61">
        <f>IF(Wettkampfdaten!$E$5&lt;&gt;"",COUNTA($C$13:$C$23)*Wettkampfdaten!$E$5,Wettkampfdaten!$E$6)</f>
        <v>30</v>
      </c>
    </row>
    <row r="21" spans="1:16" x14ac:dyDescent="0.2">
      <c r="A21" s="67">
        <v>9</v>
      </c>
      <c r="B21" s="298"/>
      <c r="C21" s="77"/>
      <c r="D21" s="78"/>
      <c r="E21" s="69"/>
      <c r="F21" s="69"/>
      <c r="G21" s="70" t="str">
        <f>IF(C21&lt;&gt; "",G13,"")</f>
        <v/>
      </c>
      <c r="H21" s="101" t="str">
        <f t="shared" si="1"/>
        <v/>
      </c>
      <c r="I21" s="337"/>
      <c r="J21" s="16" t="str">
        <f>Wettkampfdaten!A3</f>
        <v>KiLa Wettkampf Altenstadt 2024</v>
      </c>
      <c r="K21" s="18" t="str">
        <f>Wettkampfdaten!D3</f>
        <v>08./09.06.2024</v>
      </c>
      <c r="L21" s="21" t="str">
        <f>Wettkampfdaten!F3</f>
        <v>Altenstadt</v>
      </c>
      <c r="M21" s="31" t="s">
        <v>29</v>
      </c>
      <c r="N21" s="30">
        <f>'Auswertung U10'!$N$3</f>
        <v>3</v>
      </c>
      <c r="O21" s="22">
        <f>'Auswertung U10'!$M$3</f>
        <v>15</v>
      </c>
      <c r="P21" s="61">
        <f>IF(Wettkampfdaten!$E$5&lt;&gt;"",COUNTA($C$13:$C$23)*Wettkampfdaten!$E$5,Wettkampfdaten!$E$6)</f>
        <v>30</v>
      </c>
    </row>
    <row r="22" spans="1:16" x14ac:dyDescent="0.2">
      <c r="A22" s="67">
        <v>10</v>
      </c>
      <c r="B22" s="298"/>
      <c r="C22" s="77"/>
      <c r="D22" s="78"/>
      <c r="E22" s="69"/>
      <c r="F22" s="69"/>
      <c r="G22" s="70" t="str">
        <f>IF(C22&lt;&gt; "",G13,"")</f>
        <v/>
      </c>
      <c r="H22" s="101" t="str">
        <f t="shared" si="1"/>
        <v/>
      </c>
      <c r="I22" s="337"/>
      <c r="J22" s="16" t="str">
        <f>Wettkampfdaten!A3</f>
        <v>KiLa Wettkampf Altenstadt 2024</v>
      </c>
      <c r="K22" s="18" t="str">
        <f>Wettkampfdaten!D3</f>
        <v>08./09.06.2024</v>
      </c>
      <c r="L22" s="21" t="str">
        <f>Wettkampfdaten!F3</f>
        <v>Altenstadt</v>
      </c>
      <c r="M22" s="31" t="s">
        <v>29</v>
      </c>
      <c r="N22" s="30">
        <f>'Auswertung U10'!$N$3</f>
        <v>3</v>
      </c>
      <c r="O22" s="22">
        <f>'Auswertung U10'!$M$3</f>
        <v>15</v>
      </c>
      <c r="P22" s="61">
        <f>IF(Wettkampfdaten!$E$5&lt;&gt;"",COUNTA($C$13:$C$23)*Wettkampfdaten!$E$5,Wettkampfdaten!$E$6)</f>
        <v>30</v>
      </c>
    </row>
    <row r="23" spans="1:16" ht="15.75" thickBot="1" x14ac:dyDescent="0.25">
      <c r="A23" s="71">
        <v>11</v>
      </c>
      <c r="B23" s="299"/>
      <c r="C23" s="79"/>
      <c r="D23" s="80"/>
      <c r="E23" s="73"/>
      <c r="F23" s="73"/>
      <c r="G23" s="74" t="str">
        <f>IF(C23&lt;&gt; "",G13,"")</f>
        <v/>
      </c>
      <c r="H23" s="102" t="str">
        <f t="shared" si="1"/>
        <v/>
      </c>
      <c r="I23" s="338"/>
      <c r="J23" s="16" t="str">
        <f>Wettkampfdaten!A3</f>
        <v>KiLa Wettkampf Altenstadt 2024</v>
      </c>
      <c r="K23" s="18" t="str">
        <f>Wettkampfdaten!D3</f>
        <v>08./09.06.2024</v>
      </c>
      <c r="L23" s="21" t="str">
        <f>Wettkampfdaten!F3</f>
        <v>Altenstadt</v>
      </c>
      <c r="M23" s="31" t="s">
        <v>29</v>
      </c>
      <c r="N23" s="30">
        <f>'Auswertung U10'!$N$3</f>
        <v>3</v>
      </c>
      <c r="O23" s="22">
        <f>'Auswertung U10'!$M$3</f>
        <v>15</v>
      </c>
      <c r="P23" s="61">
        <f>IF(Wettkampfdaten!$E$5&lt;&gt;"",COUNTA($C$13:$C$23)*Wettkampfdaten!$E$5,Wettkampfdaten!$E$6)</f>
        <v>30</v>
      </c>
    </row>
    <row r="24" spans="1:16" ht="15" customHeight="1" x14ac:dyDescent="0.2">
      <c r="A24" s="81">
        <v>1</v>
      </c>
      <c r="B24" s="294">
        <v>301</v>
      </c>
      <c r="C24" s="92" t="s">
        <v>246</v>
      </c>
      <c r="D24" s="93" t="s">
        <v>247</v>
      </c>
      <c r="E24" s="85">
        <v>2016</v>
      </c>
      <c r="F24" s="85" t="s">
        <v>87</v>
      </c>
      <c r="G24" s="84" t="s">
        <v>248</v>
      </c>
      <c r="H24" s="84">
        <f t="shared" si="1"/>
        <v>0</v>
      </c>
      <c r="I24" s="336" t="s">
        <v>13</v>
      </c>
      <c r="J24" s="16" t="str">
        <f>Wettkampfdaten!A3</f>
        <v>KiLa Wettkampf Altenstadt 2024</v>
      </c>
      <c r="K24" s="18" t="str">
        <f>Wettkampfdaten!D3</f>
        <v>08./09.06.2024</v>
      </c>
      <c r="L24" s="21" t="str">
        <f>Wettkampfdaten!F3</f>
        <v>Altenstadt</v>
      </c>
      <c r="M24" s="31" t="s">
        <v>29</v>
      </c>
      <c r="N24" s="30">
        <f>'Auswertung U10'!$N$4</f>
        <v>5</v>
      </c>
      <c r="O24" s="22">
        <f>'Auswertung U10'!$M$4</f>
        <v>28</v>
      </c>
      <c r="P24" s="61">
        <f>IF(Wettkampfdaten!$E$5&lt;&gt;"",COUNTA($C$24:$C$34)*Wettkampfdaten!$E$5,Wettkampfdaten!$E$6)</f>
        <v>30</v>
      </c>
    </row>
    <row r="25" spans="1:16" x14ac:dyDescent="0.2">
      <c r="A25" s="86">
        <v>2</v>
      </c>
      <c r="B25" s="295">
        <v>302</v>
      </c>
      <c r="C25" s="92" t="s">
        <v>249</v>
      </c>
      <c r="D25" s="93" t="s">
        <v>250</v>
      </c>
      <c r="E25" s="85">
        <v>2015</v>
      </c>
      <c r="F25" s="85" t="s">
        <v>87</v>
      </c>
      <c r="G25" s="88" t="str">
        <f>IF(C25&lt;&gt; "",G24,"")</f>
        <v>Echzells Junge Wilde 2</v>
      </c>
      <c r="H25" s="88">
        <f>IF(C25&lt;&gt; "",H$24,"")</f>
        <v>0</v>
      </c>
      <c r="I25" s="337"/>
      <c r="J25" s="16" t="str">
        <f>Wettkampfdaten!A3</f>
        <v>KiLa Wettkampf Altenstadt 2024</v>
      </c>
      <c r="K25" s="18" t="str">
        <f>Wettkampfdaten!D3</f>
        <v>08./09.06.2024</v>
      </c>
      <c r="L25" s="21" t="str">
        <f>Wettkampfdaten!F3</f>
        <v>Altenstadt</v>
      </c>
      <c r="M25" s="31" t="s">
        <v>29</v>
      </c>
      <c r="N25" s="30">
        <f>'Auswertung U10'!$N$4</f>
        <v>5</v>
      </c>
      <c r="O25" s="22">
        <f>'Auswertung U10'!$M$4</f>
        <v>28</v>
      </c>
      <c r="P25" s="61">
        <f>IF(Wettkampfdaten!$E$5&lt;&gt;"",COUNTA($C$24:$C$34)*Wettkampfdaten!$E$5,Wettkampfdaten!$E$6)</f>
        <v>30</v>
      </c>
    </row>
    <row r="26" spans="1:16" x14ac:dyDescent="0.2">
      <c r="A26" s="86">
        <v>3</v>
      </c>
      <c r="B26" s="295">
        <v>303</v>
      </c>
      <c r="C26" s="92" t="s">
        <v>251</v>
      </c>
      <c r="D26" s="93" t="s">
        <v>252</v>
      </c>
      <c r="E26" s="85">
        <v>2015</v>
      </c>
      <c r="F26" s="85" t="s">
        <v>87</v>
      </c>
      <c r="G26" s="88" t="str">
        <f>IF(C26&lt;&gt; "",G24,"")</f>
        <v>Echzells Junge Wilde 2</v>
      </c>
      <c r="H26" s="88">
        <f t="shared" ref="H26:H34" si="2">IF(C26&lt;&gt; "",H$24,"")</f>
        <v>0</v>
      </c>
      <c r="I26" s="337"/>
      <c r="J26" s="16" t="str">
        <f>Wettkampfdaten!A3</f>
        <v>KiLa Wettkampf Altenstadt 2024</v>
      </c>
      <c r="K26" s="18" t="str">
        <f>Wettkampfdaten!D3</f>
        <v>08./09.06.2024</v>
      </c>
      <c r="L26" s="21" t="str">
        <f>Wettkampfdaten!F3</f>
        <v>Altenstadt</v>
      </c>
      <c r="M26" s="31" t="s">
        <v>29</v>
      </c>
      <c r="N26" s="30">
        <f>'Auswertung U10'!$N$4</f>
        <v>5</v>
      </c>
      <c r="O26" s="22">
        <f>'Auswertung U10'!$M$4</f>
        <v>28</v>
      </c>
      <c r="P26" s="61">
        <f>IF(Wettkampfdaten!$E$5&lt;&gt;"",COUNTA($C$24:$C$34)*Wettkampfdaten!$E$5,Wettkampfdaten!$E$6)</f>
        <v>30</v>
      </c>
    </row>
    <row r="27" spans="1:16" x14ac:dyDescent="0.2">
      <c r="A27" s="86">
        <v>4</v>
      </c>
      <c r="B27" s="295">
        <v>304</v>
      </c>
      <c r="C27" s="92" t="s">
        <v>253</v>
      </c>
      <c r="D27" s="93" t="s">
        <v>91</v>
      </c>
      <c r="E27" s="85">
        <v>2016</v>
      </c>
      <c r="F27" s="85" t="s">
        <v>86</v>
      </c>
      <c r="G27" s="88" t="str">
        <f>IF(C27&lt;&gt; "",G24,"")</f>
        <v>Echzells Junge Wilde 2</v>
      </c>
      <c r="H27" s="88">
        <f t="shared" si="2"/>
        <v>0</v>
      </c>
      <c r="I27" s="337"/>
      <c r="J27" s="16" t="str">
        <f>Wettkampfdaten!A3</f>
        <v>KiLa Wettkampf Altenstadt 2024</v>
      </c>
      <c r="K27" s="18" t="str">
        <f>Wettkampfdaten!D3</f>
        <v>08./09.06.2024</v>
      </c>
      <c r="L27" s="21" t="str">
        <f>Wettkampfdaten!F3</f>
        <v>Altenstadt</v>
      </c>
      <c r="M27" s="31" t="s">
        <v>29</v>
      </c>
      <c r="N27" s="30">
        <f>'Auswertung U10'!$N$4</f>
        <v>5</v>
      </c>
      <c r="O27" s="22">
        <f>'Auswertung U10'!$M$4</f>
        <v>28</v>
      </c>
      <c r="P27" s="61">
        <f>IF(Wettkampfdaten!$E$5&lt;&gt;"",COUNTA($C$24:$C$34)*Wettkampfdaten!$E$5,Wettkampfdaten!$E$6)</f>
        <v>30</v>
      </c>
    </row>
    <row r="28" spans="1:16" x14ac:dyDescent="0.2">
      <c r="A28" s="86">
        <v>5</v>
      </c>
      <c r="B28" s="295">
        <v>305</v>
      </c>
      <c r="C28" s="92" t="s">
        <v>221</v>
      </c>
      <c r="D28" s="93" t="s">
        <v>93</v>
      </c>
      <c r="E28" s="85">
        <v>2016</v>
      </c>
      <c r="F28" s="85" t="s">
        <v>86</v>
      </c>
      <c r="G28" s="88" t="str">
        <f>IF(C28&lt;&gt; "",G24,"")</f>
        <v>Echzells Junge Wilde 2</v>
      </c>
      <c r="H28" s="88">
        <f t="shared" si="2"/>
        <v>0</v>
      </c>
      <c r="I28" s="337"/>
      <c r="J28" s="16" t="str">
        <f>Wettkampfdaten!A3</f>
        <v>KiLa Wettkampf Altenstadt 2024</v>
      </c>
      <c r="K28" s="18" t="str">
        <f>Wettkampfdaten!D3</f>
        <v>08./09.06.2024</v>
      </c>
      <c r="L28" s="21" t="str">
        <f>Wettkampfdaten!F3</f>
        <v>Altenstadt</v>
      </c>
      <c r="M28" s="31" t="s">
        <v>29</v>
      </c>
      <c r="N28" s="30">
        <f>'Auswertung U10'!$N$4</f>
        <v>5</v>
      </c>
      <c r="O28" s="22">
        <f>'Auswertung U10'!$M$4</f>
        <v>28</v>
      </c>
      <c r="P28" s="61">
        <f>IF(Wettkampfdaten!$E$5&lt;&gt;"",COUNTA($C$24:$C$34)*Wettkampfdaten!$E$5,Wettkampfdaten!$E$6)</f>
        <v>30</v>
      </c>
    </row>
    <row r="29" spans="1:16" x14ac:dyDescent="0.2">
      <c r="A29" s="86">
        <v>6</v>
      </c>
      <c r="B29" s="295">
        <v>306</v>
      </c>
      <c r="C29" s="92" t="s">
        <v>225</v>
      </c>
      <c r="D29" s="93" t="s">
        <v>254</v>
      </c>
      <c r="E29" s="85">
        <v>2016</v>
      </c>
      <c r="F29" s="85" t="s">
        <v>87</v>
      </c>
      <c r="G29" s="88" t="str">
        <f>IF(C29&lt;&gt; "",G24,"")</f>
        <v>Echzells Junge Wilde 2</v>
      </c>
      <c r="H29" s="88">
        <f t="shared" si="2"/>
        <v>0</v>
      </c>
      <c r="I29" s="337"/>
      <c r="J29" s="16" t="str">
        <f>Wettkampfdaten!A3</f>
        <v>KiLa Wettkampf Altenstadt 2024</v>
      </c>
      <c r="K29" s="18" t="str">
        <f>Wettkampfdaten!D3</f>
        <v>08./09.06.2024</v>
      </c>
      <c r="L29" s="21" t="str">
        <f>Wettkampfdaten!F3</f>
        <v>Altenstadt</v>
      </c>
      <c r="M29" s="31" t="s">
        <v>29</v>
      </c>
      <c r="N29" s="30">
        <f>'Auswertung U10'!$N$4</f>
        <v>5</v>
      </c>
      <c r="O29" s="22">
        <f>'Auswertung U10'!$M$4</f>
        <v>28</v>
      </c>
      <c r="P29" s="61">
        <f>IF(Wettkampfdaten!$E$5&lt;&gt;"",COUNTA($C$24:$C$34)*Wettkampfdaten!$E$5,Wettkampfdaten!$E$6)</f>
        <v>30</v>
      </c>
    </row>
    <row r="30" spans="1:16" x14ac:dyDescent="0.2">
      <c r="A30" s="86">
        <v>7</v>
      </c>
      <c r="B30" s="295">
        <v>307</v>
      </c>
      <c r="C30" s="92" t="s">
        <v>255</v>
      </c>
      <c r="D30" s="93" t="s">
        <v>256</v>
      </c>
      <c r="E30" s="85">
        <v>2016</v>
      </c>
      <c r="F30" s="85" t="s">
        <v>87</v>
      </c>
      <c r="G30" s="88" t="str">
        <f>IF(C30&lt;&gt; "",G24,"")</f>
        <v>Echzells Junge Wilde 2</v>
      </c>
      <c r="H30" s="88">
        <f t="shared" si="2"/>
        <v>0</v>
      </c>
      <c r="I30" s="337"/>
      <c r="J30" s="16" t="str">
        <f>Wettkampfdaten!A3</f>
        <v>KiLa Wettkampf Altenstadt 2024</v>
      </c>
      <c r="K30" s="18" t="str">
        <f>Wettkampfdaten!D3</f>
        <v>08./09.06.2024</v>
      </c>
      <c r="L30" s="21" t="str">
        <f>Wettkampfdaten!F3</f>
        <v>Altenstadt</v>
      </c>
      <c r="M30" s="31" t="s">
        <v>29</v>
      </c>
      <c r="N30" s="30">
        <f>'Auswertung U10'!$N$4</f>
        <v>5</v>
      </c>
      <c r="O30" s="22">
        <f>'Auswertung U10'!$M$4</f>
        <v>28</v>
      </c>
      <c r="P30" s="61">
        <f>IF(Wettkampfdaten!$E$5&lt;&gt;"",COUNTA($C$24:$C$34)*Wettkampfdaten!$E$5,Wettkampfdaten!$E$6)</f>
        <v>30</v>
      </c>
    </row>
    <row r="31" spans="1:16" x14ac:dyDescent="0.2">
      <c r="A31" s="86">
        <v>8</v>
      </c>
      <c r="B31" s="295">
        <v>308</v>
      </c>
      <c r="C31" s="92" t="s">
        <v>213</v>
      </c>
      <c r="D31" s="93" t="s">
        <v>214</v>
      </c>
      <c r="E31" s="85">
        <v>2017</v>
      </c>
      <c r="F31" s="85" t="s">
        <v>86</v>
      </c>
      <c r="G31" s="88" t="str">
        <f>IF(C31&lt;&gt; "",G24,"")</f>
        <v>Echzells Junge Wilde 2</v>
      </c>
      <c r="H31" s="88">
        <f t="shared" si="2"/>
        <v>0</v>
      </c>
      <c r="I31" s="337"/>
      <c r="J31" s="16" t="str">
        <f>Wettkampfdaten!A3</f>
        <v>KiLa Wettkampf Altenstadt 2024</v>
      </c>
      <c r="K31" s="18" t="str">
        <f>Wettkampfdaten!D3</f>
        <v>08./09.06.2024</v>
      </c>
      <c r="L31" s="21" t="str">
        <f>Wettkampfdaten!F3</f>
        <v>Altenstadt</v>
      </c>
      <c r="M31" s="31" t="s">
        <v>29</v>
      </c>
      <c r="N31" s="30">
        <f>'Auswertung U10'!$N$4</f>
        <v>5</v>
      </c>
      <c r="O31" s="22">
        <f>'Auswertung U10'!$M$4</f>
        <v>28</v>
      </c>
      <c r="P31" s="61">
        <f>IF(Wettkampfdaten!$E$5&lt;&gt;"",COUNTA($C$24:$C$34)*Wettkampfdaten!$E$5,Wettkampfdaten!$E$6)</f>
        <v>30</v>
      </c>
    </row>
    <row r="32" spans="1:16" x14ac:dyDescent="0.2">
      <c r="A32" s="86">
        <v>9</v>
      </c>
      <c r="B32" s="295"/>
      <c r="C32" s="92"/>
      <c r="D32" s="93"/>
      <c r="E32" s="85"/>
      <c r="F32" s="85"/>
      <c r="G32" s="88" t="str">
        <f>IF(C32&lt;&gt; "",G24,"")</f>
        <v/>
      </c>
      <c r="H32" s="88" t="str">
        <f t="shared" si="2"/>
        <v/>
      </c>
      <c r="I32" s="337"/>
      <c r="J32" s="16" t="str">
        <f>Wettkampfdaten!A3</f>
        <v>KiLa Wettkampf Altenstadt 2024</v>
      </c>
      <c r="K32" s="18" t="str">
        <f>Wettkampfdaten!D3</f>
        <v>08./09.06.2024</v>
      </c>
      <c r="L32" s="21" t="str">
        <f>Wettkampfdaten!F3</f>
        <v>Altenstadt</v>
      </c>
      <c r="M32" s="31" t="s">
        <v>29</v>
      </c>
      <c r="N32" s="30">
        <f>'Auswertung U10'!$N$4</f>
        <v>5</v>
      </c>
      <c r="O32" s="22">
        <f>'Auswertung U10'!$M$4</f>
        <v>28</v>
      </c>
      <c r="P32" s="61">
        <f>IF(Wettkampfdaten!$E$5&lt;&gt;"",COUNTA($C$24:$C$34)*Wettkampfdaten!$E$5,Wettkampfdaten!$E$6)</f>
        <v>30</v>
      </c>
    </row>
    <row r="33" spans="1:16" x14ac:dyDescent="0.2">
      <c r="A33" s="86">
        <v>10</v>
      </c>
      <c r="B33" s="295"/>
      <c r="C33" s="92"/>
      <c r="D33" s="93"/>
      <c r="E33" s="85"/>
      <c r="F33" s="85"/>
      <c r="G33" s="88" t="str">
        <f>IF(C33&lt;&gt; "",G24,"")</f>
        <v/>
      </c>
      <c r="H33" s="88" t="str">
        <f t="shared" si="2"/>
        <v/>
      </c>
      <c r="I33" s="337"/>
      <c r="J33" s="16" t="str">
        <f>Wettkampfdaten!A3</f>
        <v>KiLa Wettkampf Altenstadt 2024</v>
      </c>
      <c r="K33" s="18" t="str">
        <f>Wettkampfdaten!D3</f>
        <v>08./09.06.2024</v>
      </c>
      <c r="L33" s="21" t="str">
        <f>Wettkampfdaten!F3</f>
        <v>Altenstadt</v>
      </c>
      <c r="M33" s="31" t="s">
        <v>29</v>
      </c>
      <c r="N33" s="30">
        <f>'Auswertung U10'!$N$4</f>
        <v>5</v>
      </c>
      <c r="O33" s="22">
        <f>'Auswertung U10'!$M$4</f>
        <v>28</v>
      </c>
      <c r="P33" s="61">
        <f>IF(Wettkampfdaten!$E$5&lt;&gt;"",COUNTA($C$24:$C$34)*Wettkampfdaten!$E$5,Wettkampfdaten!$E$6)</f>
        <v>30</v>
      </c>
    </row>
    <row r="34" spans="1:16" ht="15.75" thickBot="1" x14ac:dyDescent="0.25">
      <c r="A34" s="89">
        <v>11</v>
      </c>
      <c r="B34" s="296"/>
      <c r="C34" s="96"/>
      <c r="D34" s="97"/>
      <c r="E34" s="98"/>
      <c r="F34" s="98"/>
      <c r="G34" s="99" t="str">
        <f>IF(C34&lt;&gt; "",G24,"")</f>
        <v/>
      </c>
      <c r="H34" s="88" t="str">
        <f t="shared" si="2"/>
        <v/>
      </c>
      <c r="I34" s="338"/>
      <c r="J34" s="16" t="str">
        <f>Wettkampfdaten!A3</f>
        <v>KiLa Wettkampf Altenstadt 2024</v>
      </c>
      <c r="K34" s="18" t="str">
        <f>Wettkampfdaten!D3</f>
        <v>08./09.06.2024</v>
      </c>
      <c r="L34" s="21" t="str">
        <f>Wettkampfdaten!F3</f>
        <v>Altenstadt</v>
      </c>
      <c r="M34" s="31" t="s">
        <v>29</v>
      </c>
      <c r="N34" s="30">
        <f>'Auswertung U10'!$N$4</f>
        <v>5</v>
      </c>
      <c r="O34" s="22">
        <f>'Auswertung U10'!$M$4</f>
        <v>28</v>
      </c>
      <c r="P34" s="61">
        <f>IF(Wettkampfdaten!$E$5&lt;&gt;"",COUNTA($C$24:$C$34)*Wettkampfdaten!$E$5,Wettkampfdaten!$E$6)</f>
        <v>30</v>
      </c>
    </row>
    <row r="35" spans="1:16" ht="15" customHeight="1" x14ac:dyDescent="0.2">
      <c r="A35" s="63">
        <v>1</v>
      </c>
      <c r="B35" s="297">
        <v>401</v>
      </c>
      <c r="C35" s="75" t="s">
        <v>291</v>
      </c>
      <c r="D35" s="76" t="s">
        <v>267</v>
      </c>
      <c r="E35" s="65">
        <v>2016</v>
      </c>
      <c r="F35" s="65" t="s">
        <v>87</v>
      </c>
      <c r="G35" s="66" t="s">
        <v>292</v>
      </c>
      <c r="H35" s="100"/>
      <c r="I35" s="336" t="s">
        <v>12</v>
      </c>
      <c r="J35" s="16" t="str">
        <f>Wettkampfdaten!A3</f>
        <v>KiLa Wettkampf Altenstadt 2024</v>
      </c>
      <c r="K35" s="18" t="str">
        <f>Wettkampfdaten!D3</f>
        <v>08./09.06.2024</v>
      </c>
      <c r="L35" s="21" t="str">
        <f>Wettkampfdaten!F3</f>
        <v>Altenstadt</v>
      </c>
      <c r="M35" s="31" t="s">
        <v>29</v>
      </c>
      <c r="N35" s="30">
        <f>'Auswertung U10'!$N$5</f>
        <v>6</v>
      </c>
      <c r="O35" s="22">
        <f>'Auswertung U10'!$M$5</f>
        <v>29</v>
      </c>
      <c r="P35" s="61">
        <f>IF(Wettkampfdaten!$E$5&lt;&gt;"",COUNTA($C$35:$C$45)*Wettkampfdaten!$E$5,Wettkampfdaten!$E$6)</f>
        <v>30</v>
      </c>
    </row>
    <row r="36" spans="1:16" x14ac:dyDescent="0.2">
      <c r="A36" s="67">
        <v>2</v>
      </c>
      <c r="B36" s="298">
        <v>402</v>
      </c>
      <c r="C36" s="77" t="s">
        <v>293</v>
      </c>
      <c r="D36" s="78" t="s">
        <v>294</v>
      </c>
      <c r="E36" s="69">
        <v>2016</v>
      </c>
      <c r="F36" s="69" t="s">
        <v>87</v>
      </c>
      <c r="G36" s="70" t="str">
        <f>IF(C36&lt;&gt; "",G35,"")</f>
        <v>Dortelweiler Turbo Kids</v>
      </c>
      <c r="H36" s="70">
        <f>IF(C36&lt;&gt; "",H$35,"")</f>
        <v>0</v>
      </c>
      <c r="I36" s="337"/>
      <c r="J36" s="16" t="str">
        <f>Wettkampfdaten!A3</f>
        <v>KiLa Wettkampf Altenstadt 2024</v>
      </c>
      <c r="K36" s="18" t="str">
        <f>Wettkampfdaten!D3</f>
        <v>08./09.06.2024</v>
      </c>
      <c r="L36" s="21" t="str">
        <f>Wettkampfdaten!F3</f>
        <v>Altenstadt</v>
      </c>
      <c r="M36" s="31" t="s">
        <v>29</v>
      </c>
      <c r="N36" s="30">
        <f>'Auswertung U10'!$N$5</f>
        <v>6</v>
      </c>
      <c r="O36" s="22">
        <f>'Auswertung U10'!$M$5</f>
        <v>29</v>
      </c>
      <c r="P36" s="61">
        <f>IF(Wettkampfdaten!$E$5&lt;&gt;"",COUNTA($C$35:$C$45)*Wettkampfdaten!$E$5,Wettkampfdaten!$E$6)</f>
        <v>30</v>
      </c>
    </row>
    <row r="37" spans="1:16" x14ac:dyDescent="0.2">
      <c r="A37" s="67">
        <v>3</v>
      </c>
      <c r="B37" s="298">
        <v>403</v>
      </c>
      <c r="C37" s="77" t="s">
        <v>295</v>
      </c>
      <c r="D37" s="78" t="s">
        <v>244</v>
      </c>
      <c r="E37" s="69">
        <v>2015</v>
      </c>
      <c r="F37" s="69" t="s">
        <v>86</v>
      </c>
      <c r="G37" s="70" t="str">
        <f>IF(C37&lt;&gt; "",G35,"")</f>
        <v>Dortelweiler Turbo Kids</v>
      </c>
      <c r="H37" s="70">
        <f t="shared" ref="H37:H46" si="3">IF(C37&lt;&gt; "",H$35,"")</f>
        <v>0</v>
      </c>
      <c r="I37" s="337"/>
      <c r="J37" s="16" t="str">
        <f>Wettkampfdaten!A3</f>
        <v>KiLa Wettkampf Altenstadt 2024</v>
      </c>
      <c r="K37" s="17" t="str">
        <f>Wettkampfdaten!D3</f>
        <v>08./09.06.2024</v>
      </c>
      <c r="L37" s="21" t="str">
        <f>Wettkampfdaten!F3</f>
        <v>Altenstadt</v>
      </c>
      <c r="M37" s="31" t="s">
        <v>29</v>
      </c>
      <c r="N37" s="30">
        <f>'Auswertung U10'!$N$5</f>
        <v>6</v>
      </c>
      <c r="O37" s="22">
        <f>'Auswertung U10'!$M$5</f>
        <v>29</v>
      </c>
      <c r="P37" s="61">
        <f>IF(Wettkampfdaten!$E$5&lt;&gt;"",COUNTA($C$35:$C$45)*Wettkampfdaten!$E$5,Wettkampfdaten!$E$6)</f>
        <v>30</v>
      </c>
    </row>
    <row r="38" spans="1:16" x14ac:dyDescent="0.2">
      <c r="A38" s="67">
        <v>4</v>
      </c>
      <c r="B38" s="298">
        <v>404</v>
      </c>
      <c r="C38" s="77" t="s">
        <v>232</v>
      </c>
      <c r="D38" s="78" t="s">
        <v>296</v>
      </c>
      <c r="E38" s="69">
        <v>2015</v>
      </c>
      <c r="F38" s="69" t="s">
        <v>86</v>
      </c>
      <c r="G38" s="70" t="str">
        <f>IF(C38&lt;&gt; "",G35,"")</f>
        <v>Dortelweiler Turbo Kids</v>
      </c>
      <c r="H38" s="70">
        <f t="shared" si="3"/>
        <v>0</v>
      </c>
      <c r="I38" s="337"/>
      <c r="J38" s="16" t="str">
        <f>Wettkampfdaten!A3</f>
        <v>KiLa Wettkampf Altenstadt 2024</v>
      </c>
      <c r="K38" s="17" t="str">
        <f>Wettkampfdaten!D3</f>
        <v>08./09.06.2024</v>
      </c>
      <c r="L38" s="21" t="str">
        <f>Wettkampfdaten!F3</f>
        <v>Altenstadt</v>
      </c>
      <c r="M38" s="31" t="s">
        <v>29</v>
      </c>
      <c r="N38" s="30">
        <f>'Auswertung U10'!$N$5</f>
        <v>6</v>
      </c>
      <c r="O38" s="22">
        <f>'Auswertung U10'!$M$5</f>
        <v>29</v>
      </c>
      <c r="P38" s="61">
        <f>IF(Wettkampfdaten!$E$5&lt;&gt;"",COUNTA($C$35:$C$45)*Wettkampfdaten!$E$5,Wettkampfdaten!$E$6)</f>
        <v>30</v>
      </c>
    </row>
    <row r="39" spans="1:16" x14ac:dyDescent="0.2">
      <c r="A39" s="67">
        <v>5</v>
      </c>
      <c r="B39" s="298">
        <v>405</v>
      </c>
      <c r="C39" s="77" t="s">
        <v>164</v>
      </c>
      <c r="D39" s="78" t="s">
        <v>297</v>
      </c>
      <c r="E39" s="69">
        <v>2016</v>
      </c>
      <c r="F39" s="69" t="s">
        <v>87</v>
      </c>
      <c r="G39" s="70" t="str">
        <f>IF(C39&lt;&gt; "",G35,"")</f>
        <v>Dortelweiler Turbo Kids</v>
      </c>
      <c r="H39" s="70">
        <f t="shared" si="3"/>
        <v>0</v>
      </c>
      <c r="I39" s="337"/>
      <c r="J39" s="16" t="str">
        <f>Wettkampfdaten!A3</f>
        <v>KiLa Wettkampf Altenstadt 2024</v>
      </c>
      <c r="K39" s="18" t="str">
        <f>Wettkampfdaten!D3</f>
        <v>08./09.06.2024</v>
      </c>
      <c r="L39" s="21" t="str">
        <f>Wettkampfdaten!F3</f>
        <v>Altenstadt</v>
      </c>
      <c r="M39" s="31" t="s">
        <v>29</v>
      </c>
      <c r="N39" s="30">
        <f>'Auswertung U10'!$N$5</f>
        <v>6</v>
      </c>
      <c r="O39" s="22">
        <f>'Auswertung U10'!$M$5</f>
        <v>29</v>
      </c>
      <c r="P39" s="61">
        <f>IF(Wettkampfdaten!$E$5&lt;&gt;"",COUNTA($C$35:$C$45)*Wettkampfdaten!$E$5,Wettkampfdaten!$E$6)</f>
        <v>30</v>
      </c>
    </row>
    <row r="40" spans="1:16" x14ac:dyDescent="0.2">
      <c r="A40" s="67">
        <v>6</v>
      </c>
      <c r="B40" s="298">
        <v>406</v>
      </c>
      <c r="C40" s="77" t="s">
        <v>298</v>
      </c>
      <c r="D40" s="78" t="s">
        <v>299</v>
      </c>
      <c r="E40" s="69">
        <v>2015</v>
      </c>
      <c r="F40" s="69" t="s">
        <v>86</v>
      </c>
      <c r="G40" s="70" t="str">
        <f>IF(C40&lt;&gt; "",G35,"")</f>
        <v>Dortelweiler Turbo Kids</v>
      </c>
      <c r="H40" s="70">
        <f t="shared" si="3"/>
        <v>0</v>
      </c>
      <c r="I40" s="337"/>
      <c r="J40" s="16" t="str">
        <f>Wettkampfdaten!A3</f>
        <v>KiLa Wettkampf Altenstadt 2024</v>
      </c>
      <c r="K40" s="18" t="str">
        <f>Wettkampfdaten!D3</f>
        <v>08./09.06.2024</v>
      </c>
      <c r="L40" s="21" t="str">
        <f>Wettkampfdaten!F3</f>
        <v>Altenstadt</v>
      </c>
      <c r="M40" s="31" t="s">
        <v>29</v>
      </c>
      <c r="N40" s="30">
        <f>'Auswertung U10'!$N$5</f>
        <v>6</v>
      </c>
      <c r="O40" s="22">
        <f>'Auswertung U10'!$M$5</f>
        <v>29</v>
      </c>
      <c r="P40" s="61">
        <f>IF(Wettkampfdaten!$E$5&lt;&gt;"",COUNTA($C$35:$C$45)*Wettkampfdaten!$E$5,Wettkampfdaten!$E$6)</f>
        <v>30</v>
      </c>
    </row>
    <row r="41" spans="1:16" x14ac:dyDescent="0.2">
      <c r="A41" s="67">
        <v>7</v>
      </c>
      <c r="B41" s="298">
        <v>407</v>
      </c>
      <c r="C41" s="77" t="s">
        <v>298</v>
      </c>
      <c r="D41" s="78" t="s">
        <v>300</v>
      </c>
      <c r="E41" s="69">
        <v>2017</v>
      </c>
      <c r="F41" s="69" t="s">
        <v>86</v>
      </c>
      <c r="G41" s="70" t="str">
        <f>IF(C41&lt;&gt; "",G35,"")</f>
        <v>Dortelweiler Turbo Kids</v>
      </c>
      <c r="H41" s="70">
        <f t="shared" si="3"/>
        <v>0</v>
      </c>
      <c r="I41" s="337"/>
      <c r="J41" s="16" t="str">
        <f>Wettkampfdaten!A3</f>
        <v>KiLa Wettkampf Altenstadt 2024</v>
      </c>
      <c r="K41" s="18" t="str">
        <f>Wettkampfdaten!D3</f>
        <v>08./09.06.2024</v>
      </c>
      <c r="L41" s="21" t="str">
        <f>Wettkampfdaten!F3</f>
        <v>Altenstadt</v>
      </c>
      <c r="M41" s="31" t="s">
        <v>29</v>
      </c>
      <c r="N41" s="30">
        <f>'Auswertung U10'!$N$5</f>
        <v>6</v>
      </c>
      <c r="O41" s="22">
        <f>'Auswertung U10'!$M$5</f>
        <v>29</v>
      </c>
      <c r="P41" s="61">
        <f>IF(Wettkampfdaten!$E$5&lt;&gt;"",COUNTA($C$35:$C$45)*Wettkampfdaten!$E$5,Wettkampfdaten!$E$6)</f>
        <v>30</v>
      </c>
    </row>
    <row r="42" spans="1:16" x14ac:dyDescent="0.2">
      <c r="A42" s="67">
        <v>8</v>
      </c>
      <c r="B42" s="298">
        <v>408</v>
      </c>
      <c r="C42" s="77" t="s">
        <v>301</v>
      </c>
      <c r="D42" s="78" t="s">
        <v>302</v>
      </c>
      <c r="E42" s="69">
        <v>2017</v>
      </c>
      <c r="F42" s="69" t="s">
        <v>86</v>
      </c>
      <c r="G42" s="70" t="str">
        <f>IF(C42&lt;&gt; "",G35,"")</f>
        <v>Dortelweiler Turbo Kids</v>
      </c>
      <c r="H42" s="70">
        <f t="shared" si="3"/>
        <v>0</v>
      </c>
      <c r="I42" s="337"/>
      <c r="J42" s="16" t="str">
        <f>Wettkampfdaten!A3</f>
        <v>KiLa Wettkampf Altenstadt 2024</v>
      </c>
      <c r="K42" s="18" t="str">
        <f>Wettkampfdaten!D3</f>
        <v>08./09.06.2024</v>
      </c>
      <c r="L42" s="21" t="str">
        <f>Wettkampfdaten!F3</f>
        <v>Altenstadt</v>
      </c>
      <c r="M42" s="31" t="s">
        <v>29</v>
      </c>
      <c r="N42" s="30">
        <f>'Auswertung U10'!$N$5</f>
        <v>6</v>
      </c>
      <c r="O42" s="22">
        <f>'Auswertung U10'!$M$5</f>
        <v>29</v>
      </c>
      <c r="P42" s="61">
        <f>IF(Wettkampfdaten!$E$5&lt;&gt;"",COUNTA($C$35:$C$45)*Wettkampfdaten!$E$5,Wettkampfdaten!$E$6)</f>
        <v>30</v>
      </c>
    </row>
    <row r="43" spans="1:16" x14ac:dyDescent="0.2">
      <c r="A43" s="67">
        <v>9</v>
      </c>
      <c r="B43" s="298"/>
      <c r="C43" s="77"/>
      <c r="D43" s="78"/>
      <c r="E43" s="69"/>
      <c r="F43" s="69"/>
      <c r="G43" s="70" t="str">
        <f>IF(C43&lt;&gt; "",G35,"")</f>
        <v/>
      </c>
      <c r="H43" s="70" t="str">
        <f t="shared" si="3"/>
        <v/>
      </c>
      <c r="I43" s="337"/>
      <c r="J43" s="16" t="str">
        <f>Wettkampfdaten!A3</f>
        <v>KiLa Wettkampf Altenstadt 2024</v>
      </c>
      <c r="K43" s="18" t="str">
        <f>Wettkampfdaten!D3</f>
        <v>08./09.06.2024</v>
      </c>
      <c r="L43" s="21" t="str">
        <f>Wettkampfdaten!F3</f>
        <v>Altenstadt</v>
      </c>
      <c r="M43" s="31" t="s">
        <v>29</v>
      </c>
      <c r="N43" s="30">
        <f>'Auswertung U10'!$N$5</f>
        <v>6</v>
      </c>
      <c r="O43" s="22">
        <f>'Auswertung U10'!$M$5</f>
        <v>29</v>
      </c>
      <c r="P43" s="61">
        <f>IF(Wettkampfdaten!$E$5&lt;&gt;"",COUNTA($C$35:$C$45)*Wettkampfdaten!$E$5,Wettkampfdaten!$E$6)</f>
        <v>30</v>
      </c>
    </row>
    <row r="44" spans="1:16" x14ac:dyDescent="0.2">
      <c r="A44" s="67">
        <v>10</v>
      </c>
      <c r="B44" s="298"/>
      <c r="C44" s="77"/>
      <c r="D44" s="78"/>
      <c r="E44" s="69"/>
      <c r="F44" s="69"/>
      <c r="G44" s="70" t="str">
        <f>IF(C44&lt;&gt; "",G35,"")</f>
        <v/>
      </c>
      <c r="H44" s="70" t="str">
        <f t="shared" si="3"/>
        <v/>
      </c>
      <c r="I44" s="337"/>
      <c r="J44" s="16" t="str">
        <f>Wettkampfdaten!A3</f>
        <v>KiLa Wettkampf Altenstadt 2024</v>
      </c>
      <c r="K44" s="18" t="str">
        <f>Wettkampfdaten!D3</f>
        <v>08./09.06.2024</v>
      </c>
      <c r="L44" s="21" t="str">
        <f>Wettkampfdaten!F3</f>
        <v>Altenstadt</v>
      </c>
      <c r="M44" s="31" t="s">
        <v>29</v>
      </c>
      <c r="N44" s="30">
        <f>'Auswertung U10'!$N$5</f>
        <v>6</v>
      </c>
      <c r="O44" s="22">
        <f>'Auswertung U10'!$M$5</f>
        <v>29</v>
      </c>
      <c r="P44" s="61">
        <f>IF(Wettkampfdaten!$E$5&lt;&gt;"",COUNTA($C$35:$C$45)*Wettkampfdaten!$E$5,Wettkampfdaten!$E$6)</f>
        <v>30</v>
      </c>
    </row>
    <row r="45" spans="1:16" ht="15.75" thickBot="1" x14ac:dyDescent="0.25">
      <c r="A45" s="71">
        <v>11</v>
      </c>
      <c r="B45" s="300"/>
      <c r="C45" s="250"/>
      <c r="D45" s="251"/>
      <c r="E45" s="252"/>
      <c r="F45" s="252"/>
      <c r="G45" s="253" t="str">
        <f>IF(C45&lt;&gt; "",G35,"")</f>
        <v/>
      </c>
      <c r="H45" s="253" t="str">
        <f t="shared" si="3"/>
        <v/>
      </c>
      <c r="I45" s="338"/>
      <c r="J45" s="16" t="str">
        <f>Wettkampfdaten!A3</f>
        <v>KiLa Wettkampf Altenstadt 2024</v>
      </c>
      <c r="K45" s="18" t="str">
        <f>Wettkampfdaten!D3</f>
        <v>08./09.06.2024</v>
      </c>
      <c r="L45" s="21" t="str">
        <f>Wettkampfdaten!F3</f>
        <v>Altenstadt</v>
      </c>
      <c r="M45" s="31" t="s">
        <v>29</v>
      </c>
      <c r="N45" s="30">
        <f>'Auswertung U10'!$N$5</f>
        <v>6</v>
      </c>
      <c r="O45" s="22">
        <f>'Auswertung U10'!$M$5</f>
        <v>29</v>
      </c>
      <c r="P45" s="61">
        <f>IF(Wettkampfdaten!$E$5&lt;&gt;"",COUNTA($C$35:$C$45)*Wettkampfdaten!$E$5,Wettkampfdaten!$E$6)</f>
        <v>30</v>
      </c>
    </row>
    <row r="46" spans="1:16" ht="15" customHeight="1" x14ac:dyDescent="0.2">
      <c r="A46" s="81">
        <v>1</v>
      </c>
      <c r="B46" s="301">
        <v>501</v>
      </c>
      <c r="C46" s="255" t="s">
        <v>314</v>
      </c>
      <c r="D46" s="256" t="s">
        <v>142</v>
      </c>
      <c r="E46" s="257">
        <v>2015</v>
      </c>
      <c r="F46" s="257" t="s">
        <v>87</v>
      </c>
      <c r="G46" s="258" t="s">
        <v>315</v>
      </c>
      <c r="H46" s="259">
        <f t="shared" si="3"/>
        <v>0</v>
      </c>
      <c r="I46" s="336" t="s">
        <v>16</v>
      </c>
      <c r="J46" s="19" t="str">
        <f>Wettkampfdaten!A3</f>
        <v>KiLa Wettkampf Altenstadt 2024</v>
      </c>
      <c r="K46" s="18" t="str">
        <f>Wettkampfdaten!D3</f>
        <v>08./09.06.2024</v>
      </c>
      <c r="L46" s="21" t="str">
        <f>Wettkampfdaten!F3</f>
        <v>Altenstadt</v>
      </c>
      <c r="M46" s="31" t="s">
        <v>29</v>
      </c>
      <c r="N46" s="30">
        <f>'Auswertung U10'!$N$6</f>
        <v>4</v>
      </c>
      <c r="O46" s="22">
        <f>'Auswertung U10'!$M$6</f>
        <v>18</v>
      </c>
      <c r="P46" s="61">
        <f>IF(Wettkampfdaten!$E$5&lt;&gt;"",COUNTA($C$46:$C$56)*Wettkampfdaten!$E$5,Wettkampfdaten!$E$6)</f>
        <v>30</v>
      </c>
    </row>
    <row r="47" spans="1:16" x14ac:dyDescent="0.2">
      <c r="A47" s="86">
        <v>2</v>
      </c>
      <c r="B47" s="295">
        <v>502</v>
      </c>
      <c r="C47" s="92" t="s">
        <v>124</v>
      </c>
      <c r="D47" s="93" t="s">
        <v>93</v>
      </c>
      <c r="E47" s="85">
        <v>2016</v>
      </c>
      <c r="F47" s="85" t="s">
        <v>86</v>
      </c>
      <c r="G47" s="88" t="str">
        <f>IF(C47&lt;&gt; "",G46,"")</f>
        <v>Die roten Teufel</v>
      </c>
      <c r="H47" s="260">
        <f>IF(C47&lt;&gt; "",H$46,"")</f>
        <v>0</v>
      </c>
      <c r="I47" s="337"/>
      <c r="J47" s="19" t="str">
        <f>Wettkampfdaten!A3</f>
        <v>KiLa Wettkampf Altenstadt 2024</v>
      </c>
      <c r="K47" s="18" t="str">
        <f>Wettkampfdaten!D3</f>
        <v>08./09.06.2024</v>
      </c>
      <c r="L47" s="21" t="str">
        <f>Wettkampfdaten!F3</f>
        <v>Altenstadt</v>
      </c>
      <c r="M47" s="31" t="s">
        <v>29</v>
      </c>
      <c r="N47" s="30">
        <f>'Auswertung U10'!$N$6</f>
        <v>4</v>
      </c>
      <c r="O47" s="22">
        <f>'Auswertung U10'!$M$6</f>
        <v>18</v>
      </c>
      <c r="P47" s="61">
        <f>IF(Wettkampfdaten!$E$5&lt;&gt;"",COUNTA($C$46:$C$56)*Wettkampfdaten!$E$5,Wettkampfdaten!$E$6)</f>
        <v>30</v>
      </c>
    </row>
    <row r="48" spans="1:16" x14ac:dyDescent="0.2">
      <c r="A48" s="86">
        <v>3</v>
      </c>
      <c r="B48" s="295">
        <v>503</v>
      </c>
      <c r="C48" s="92" t="s">
        <v>316</v>
      </c>
      <c r="D48" s="93" t="s">
        <v>317</v>
      </c>
      <c r="E48" s="85">
        <v>2015</v>
      </c>
      <c r="F48" s="85" t="s">
        <v>86</v>
      </c>
      <c r="G48" s="88" t="str">
        <f>IF(C48&lt;&gt; "",G46,"")</f>
        <v>Die roten Teufel</v>
      </c>
      <c r="H48" s="260">
        <f t="shared" ref="H48:H57" si="4">IF(C48&lt;&gt; "",H$46,"")</f>
        <v>0</v>
      </c>
      <c r="I48" s="337"/>
      <c r="J48" s="19" t="str">
        <f>Wettkampfdaten!A3</f>
        <v>KiLa Wettkampf Altenstadt 2024</v>
      </c>
      <c r="K48" s="18" t="str">
        <f>Wettkampfdaten!D3</f>
        <v>08./09.06.2024</v>
      </c>
      <c r="L48" s="21" t="str">
        <f>Wettkampfdaten!F3</f>
        <v>Altenstadt</v>
      </c>
      <c r="M48" s="31" t="s">
        <v>29</v>
      </c>
      <c r="N48" s="30">
        <f>'Auswertung U10'!$N$6</f>
        <v>4</v>
      </c>
      <c r="O48" s="22">
        <f>'Auswertung U10'!$M$6</f>
        <v>18</v>
      </c>
      <c r="P48" s="61">
        <f>IF(Wettkampfdaten!$E$5&lt;&gt;"",COUNTA($C$46:$C$56)*Wettkampfdaten!$E$5,Wettkampfdaten!$E$6)</f>
        <v>30</v>
      </c>
    </row>
    <row r="49" spans="1:16" x14ac:dyDescent="0.2">
      <c r="A49" s="86">
        <v>4</v>
      </c>
      <c r="B49" s="295">
        <v>504</v>
      </c>
      <c r="C49" s="92" t="s">
        <v>318</v>
      </c>
      <c r="D49" s="93" t="s">
        <v>319</v>
      </c>
      <c r="E49" s="85">
        <v>2016</v>
      </c>
      <c r="F49" s="85" t="s">
        <v>86</v>
      </c>
      <c r="G49" s="88" t="str">
        <f>IF(C49&lt;&gt; "",G46,"")</f>
        <v>Die roten Teufel</v>
      </c>
      <c r="H49" s="260">
        <f t="shared" si="4"/>
        <v>0</v>
      </c>
      <c r="I49" s="337"/>
      <c r="J49" s="19" t="str">
        <f>Wettkampfdaten!A3</f>
        <v>KiLa Wettkampf Altenstadt 2024</v>
      </c>
      <c r="K49" s="18" t="str">
        <f>Wettkampfdaten!D3</f>
        <v>08./09.06.2024</v>
      </c>
      <c r="L49" s="21" t="str">
        <f>Wettkampfdaten!F3</f>
        <v>Altenstadt</v>
      </c>
      <c r="M49" s="31" t="s">
        <v>29</v>
      </c>
      <c r="N49" s="30">
        <f>'Auswertung U10'!$N$6</f>
        <v>4</v>
      </c>
      <c r="O49" s="22">
        <f>'Auswertung U10'!$M$6</f>
        <v>18</v>
      </c>
      <c r="P49" s="61">
        <f>IF(Wettkampfdaten!$E$5&lt;&gt;"",COUNTA($C$46:$C$56)*Wettkampfdaten!$E$5,Wettkampfdaten!$E$6)</f>
        <v>30</v>
      </c>
    </row>
    <row r="50" spans="1:16" x14ac:dyDescent="0.2">
      <c r="A50" s="86">
        <v>5</v>
      </c>
      <c r="B50" s="295">
        <v>505</v>
      </c>
      <c r="C50" s="92" t="s">
        <v>320</v>
      </c>
      <c r="D50" s="93" t="s">
        <v>321</v>
      </c>
      <c r="E50" s="85">
        <v>2016</v>
      </c>
      <c r="F50" s="85" t="s">
        <v>86</v>
      </c>
      <c r="G50" s="88" t="str">
        <f>IF(C50&lt;&gt; "",G46,"")</f>
        <v>Die roten Teufel</v>
      </c>
      <c r="H50" s="260">
        <f t="shared" si="4"/>
        <v>0</v>
      </c>
      <c r="I50" s="337"/>
      <c r="J50" s="19" t="str">
        <f>Wettkampfdaten!A3</f>
        <v>KiLa Wettkampf Altenstadt 2024</v>
      </c>
      <c r="K50" s="18" t="str">
        <f>Wettkampfdaten!D3</f>
        <v>08./09.06.2024</v>
      </c>
      <c r="L50" s="21" t="str">
        <f>Wettkampfdaten!F3</f>
        <v>Altenstadt</v>
      </c>
      <c r="M50" s="31" t="s">
        <v>29</v>
      </c>
      <c r="N50" s="30">
        <f>'Auswertung U10'!$N$6</f>
        <v>4</v>
      </c>
      <c r="O50" s="22">
        <f>'Auswertung U10'!$M$6</f>
        <v>18</v>
      </c>
      <c r="P50" s="61">
        <f>IF(Wettkampfdaten!$E$5&lt;&gt;"",COUNTA($C$46:$C$56)*Wettkampfdaten!$E$5,Wettkampfdaten!$E$6)</f>
        <v>30</v>
      </c>
    </row>
    <row r="51" spans="1:16" x14ac:dyDescent="0.2">
      <c r="A51" s="86">
        <v>6</v>
      </c>
      <c r="B51" s="295">
        <v>506</v>
      </c>
      <c r="C51" s="92" t="s">
        <v>322</v>
      </c>
      <c r="D51" s="93" t="s">
        <v>93</v>
      </c>
      <c r="E51" s="85">
        <v>2015</v>
      </c>
      <c r="F51" s="85" t="s">
        <v>86</v>
      </c>
      <c r="G51" s="88" t="str">
        <f>IF(C51&lt;&gt; "",G46,"")</f>
        <v>Die roten Teufel</v>
      </c>
      <c r="H51" s="260">
        <f t="shared" si="4"/>
        <v>0</v>
      </c>
      <c r="I51" s="337"/>
      <c r="J51" s="19" t="str">
        <f>Wettkampfdaten!A3</f>
        <v>KiLa Wettkampf Altenstadt 2024</v>
      </c>
      <c r="K51" s="18" t="str">
        <f>Wettkampfdaten!D3</f>
        <v>08./09.06.2024</v>
      </c>
      <c r="L51" s="21" t="str">
        <f>Wettkampfdaten!F3</f>
        <v>Altenstadt</v>
      </c>
      <c r="M51" s="31" t="s">
        <v>29</v>
      </c>
      <c r="N51" s="30">
        <f>'Auswertung U10'!$N$6</f>
        <v>4</v>
      </c>
      <c r="O51" s="22">
        <f>'Auswertung U10'!$M$6</f>
        <v>18</v>
      </c>
      <c r="P51" s="61">
        <f>IF(Wettkampfdaten!$E$5&lt;&gt;"",COUNTA($C$46:$C$56)*Wettkampfdaten!$E$5,Wettkampfdaten!$E$6)</f>
        <v>30</v>
      </c>
    </row>
    <row r="52" spans="1:16" x14ac:dyDescent="0.2">
      <c r="A52" s="86">
        <v>7</v>
      </c>
      <c r="B52" s="295">
        <v>507</v>
      </c>
      <c r="C52" s="92" t="s">
        <v>201</v>
      </c>
      <c r="D52" s="93" t="s">
        <v>323</v>
      </c>
      <c r="E52" s="85">
        <v>2015</v>
      </c>
      <c r="F52" s="85" t="s">
        <v>86</v>
      </c>
      <c r="G52" s="88" t="str">
        <f>IF(C52&lt;&gt; "",G46,"")</f>
        <v>Die roten Teufel</v>
      </c>
      <c r="H52" s="260">
        <f t="shared" si="4"/>
        <v>0</v>
      </c>
      <c r="I52" s="337"/>
      <c r="J52" s="19" t="str">
        <f>Wettkampfdaten!A3</f>
        <v>KiLa Wettkampf Altenstadt 2024</v>
      </c>
      <c r="K52" s="18" t="str">
        <f>Wettkampfdaten!D3</f>
        <v>08./09.06.2024</v>
      </c>
      <c r="L52" s="21" t="str">
        <f>Wettkampfdaten!F3</f>
        <v>Altenstadt</v>
      </c>
      <c r="M52" s="31" t="s">
        <v>29</v>
      </c>
      <c r="N52" s="30">
        <f>'Auswertung U10'!$N$6</f>
        <v>4</v>
      </c>
      <c r="O52" s="22">
        <f>'Auswertung U10'!$M$6</f>
        <v>18</v>
      </c>
      <c r="P52" s="61">
        <f>IF(Wettkampfdaten!$E$5&lt;&gt;"",COUNTA($C$46:$C$56)*Wettkampfdaten!$E$5,Wettkampfdaten!$E$6)</f>
        <v>30</v>
      </c>
    </row>
    <row r="53" spans="1:16" x14ac:dyDescent="0.2">
      <c r="A53" s="86">
        <v>8</v>
      </c>
      <c r="B53" s="295">
        <v>508</v>
      </c>
      <c r="C53" s="92" t="s">
        <v>324</v>
      </c>
      <c r="D53" s="93" t="s">
        <v>128</v>
      </c>
      <c r="E53" s="85">
        <v>2015</v>
      </c>
      <c r="F53" s="85" t="s">
        <v>86</v>
      </c>
      <c r="G53" s="88" t="str">
        <f>IF(C53&lt;&gt; "",G46,"")</f>
        <v>Die roten Teufel</v>
      </c>
      <c r="H53" s="260">
        <f t="shared" si="4"/>
        <v>0</v>
      </c>
      <c r="I53" s="337"/>
      <c r="J53" s="19" t="str">
        <f>Wettkampfdaten!A3</f>
        <v>KiLa Wettkampf Altenstadt 2024</v>
      </c>
      <c r="K53" s="18" t="str">
        <f>Wettkampfdaten!D3</f>
        <v>08./09.06.2024</v>
      </c>
      <c r="L53" s="21" t="str">
        <f>Wettkampfdaten!F3</f>
        <v>Altenstadt</v>
      </c>
      <c r="M53" s="31" t="s">
        <v>29</v>
      </c>
      <c r="N53" s="30">
        <f>'Auswertung U10'!$N$6</f>
        <v>4</v>
      </c>
      <c r="O53" s="22">
        <f>'Auswertung U10'!$M$6</f>
        <v>18</v>
      </c>
      <c r="P53" s="61">
        <f>IF(Wettkampfdaten!$E$5&lt;&gt;"",COUNTA($C$46:$C$56)*Wettkampfdaten!$E$5,Wettkampfdaten!$E$6)</f>
        <v>30</v>
      </c>
    </row>
    <row r="54" spans="1:16" x14ac:dyDescent="0.2">
      <c r="A54" s="86">
        <v>9</v>
      </c>
      <c r="B54" s="295">
        <v>509</v>
      </c>
      <c r="C54" s="92" t="s">
        <v>325</v>
      </c>
      <c r="D54" s="93" t="s">
        <v>326</v>
      </c>
      <c r="E54" s="85">
        <v>2015</v>
      </c>
      <c r="F54" s="85" t="s">
        <v>87</v>
      </c>
      <c r="G54" s="88" t="str">
        <f>IF(C54&lt;&gt; "",G46,"")</f>
        <v>Die roten Teufel</v>
      </c>
      <c r="H54" s="260">
        <f t="shared" si="4"/>
        <v>0</v>
      </c>
      <c r="I54" s="337"/>
      <c r="J54" s="19" t="str">
        <f>Wettkampfdaten!A3</f>
        <v>KiLa Wettkampf Altenstadt 2024</v>
      </c>
      <c r="K54" s="18" t="str">
        <f>Wettkampfdaten!D3</f>
        <v>08./09.06.2024</v>
      </c>
      <c r="L54" s="21" t="str">
        <f>Wettkampfdaten!F3</f>
        <v>Altenstadt</v>
      </c>
      <c r="M54" s="31" t="s">
        <v>29</v>
      </c>
      <c r="N54" s="30">
        <f>'Auswertung U10'!$N$6</f>
        <v>4</v>
      </c>
      <c r="O54" s="22">
        <f>'Auswertung U10'!$M$6</f>
        <v>18</v>
      </c>
      <c r="P54" s="61">
        <f>IF(Wettkampfdaten!$E$5&lt;&gt;"",COUNTA($C$46:$C$56)*Wettkampfdaten!$E$5,Wettkampfdaten!$E$6)</f>
        <v>30</v>
      </c>
    </row>
    <row r="55" spans="1:16" x14ac:dyDescent="0.2">
      <c r="A55" s="86">
        <v>10</v>
      </c>
      <c r="B55" s="295">
        <v>510</v>
      </c>
      <c r="C55" s="92" t="s">
        <v>324</v>
      </c>
      <c r="D55" s="93" t="s">
        <v>327</v>
      </c>
      <c r="E55" s="85">
        <v>2015</v>
      </c>
      <c r="F55" s="85" t="s">
        <v>86</v>
      </c>
      <c r="G55" s="88" t="str">
        <f>IF(C55&lt;&gt; "",G46,"")</f>
        <v>Die roten Teufel</v>
      </c>
      <c r="H55" s="260">
        <f t="shared" si="4"/>
        <v>0</v>
      </c>
      <c r="I55" s="337"/>
      <c r="J55" s="19" t="str">
        <f>Wettkampfdaten!A3</f>
        <v>KiLa Wettkampf Altenstadt 2024</v>
      </c>
      <c r="K55" s="18" t="str">
        <f>Wettkampfdaten!D3</f>
        <v>08./09.06.2024</v>
      </c>
      <c r="L55" s="21" t="str">
        <f>Wettkampfdaten!F3</f>
        <v>Altenstadt</v>
      </c>
      <c r="M55" s="31" t="s">
        <v>29</v>
      </c>
      <c r="N55" s="30">
        <f>'Auswertung U10'!$N$6</f>
        <v>4</v>
      </c>
      <c r="O55" s="22">
        <f>'Auswertung U10'!$M$6</f>
        <v>18</v>
      </c>
      <c r="P55" s="61">
        <f>IF(Wettkampfdaten!$E$5&lt;&gt;"",COUNTA($C$46:$C$56)*Wettkampfdaten!$E$5,Wettkampfdaten!$E$6)</f>
        <v>30</v>
      </c>
    </row>
    <row r="56" spans="1:16" ht="15.75" thickBot="1" x14ac:dyDescent="0.25">
      <c r="A56" s="89">
        <v>11</v>
      </c>
      <c r="B56" s="302"/>
      <c r="C56" s="262"/>
      <c r="D56" s="263"/>
      <c r="E56" s="264"/>
      <c r="F56" s="264"/>
      <c r="G56" s="265" t="str">
        <f>IF(C56&lt;&gt; "",G46,"")</f>
        <v/>
      </c>
      <c r="H56" s="266" t="str">
        <f t="shared" si="4"/>
        <v/>
      </c>
      <c r="I56" s="338"/>
      <c r="J56" s="19" t="str">
        <f>Wettkampfdaten!A3</f>
        <v>KiLa Wettkampf Altenstadt 2024</v>
      </c>
      <c r="K56" s="18" t="str">
        <f>Wettkampfdaten!D3</f>
        <v>08./09.06.2024</v>
      </c>
      <c r="L56" s="21" t="str">
        <f>Wettkampfdaten!F3</f>
        <v>Altenstadt</v>
      </c>
      <c r="M56" s="31" t="s">
        <v>29</v>
      </c>
      <c r="N56" s="30">
        <f>'Auswertung U10'!$N$6</f>
        <v>4</v>
      </c>
      <c r="O56" s="22">
        <f>'Auswertung U10'!$M$6</f>
        <v>18</v>
      </c>
      <c r="P56" s="61">
        <f>IF(Wettkampfdaten!$E$5&lt;&gt;"",COUNTA($C$46:$C$56)*Wettkampfdaten!$E$5,Wettkampfdaten!$E$6)</f>
        <v>30</v>
      </c>
    </row>
    <row r="57" spans="1:16" ht="15" customHeight="1" x14ac:dyDescent="0.2">
      <c r="A57" s="63">
        <v>1</v>
      </c>
      <c r="B57" s="297">
        <v>601</v>
      </c>
      <c r="C57" s="75" t="s">
        <v>328</v>
      </c>
      <c r="D57" s="76" t="s">
        <v>329</v>
      </c>
      <c r="E57" s="65">
        <v>2015</v>
      </c>
      <c r="F57" s="65" t="s">
        <v>87</v>
      </c>
      <c r="G57" s="66" t="s">
        <v>330</v>
      </c>
      <c r="H57" s="100">
        <f t="shared" si="4"/>
        <v>0</v>
      </c>
      <c r="I57" s="336" t="s">
        <v>17</v>
      </c>
      <c r="J57" s="19" t="str">
        <f>Wettkampfdaten!A3</f>
        <v>KiLa Wettkampf Altenstadt 2024</v>
      </c>
      <c r="K57" s="18" t="str">
        <f>Wettkampfdaten!D3</f>
        <v>08./09.06.2024</v>
      </c>
      <c r="L57" s="21" t="str">
        <f>Wettkampfdaten!F3</f>
        <v>Altenstadt</v>
      </c>
      <c r="M57" s="31" t="s">
        <v>29</v>
      </c>
      <c r="N57" s="30">
        <f>'Auswertung U10'!$N$7</f>
        <v>1</v>
      </c>
      <c r="O57" s="22">
        <f>'Auswertung U10'!$M$7</f>
        <v>9</v>
      </c>
      <c r="P57" s="61">
        <f>IF(Wettkampfdaten!$E$5&lt;&gt;"",COUNTA($C$57:$C$67)*Wettkampfdaten!$E$5,Wettkampfdaten!$E$6)</f>
        <v>30</v>
      </c>
    </row>
    <row r="58" spans="1:16" x14ac:dyDescent="0.2">
      <c r="A58" s="67">
        <v>2</v>
      </c>
      <c r="B58" s="298">
        <v>602</v>
      </c>
      <c r="C58" s="77" t="s">
        <v>331</v>
      </c>
      <c r="D58" s="78" t="s">
        <v>332</v>
      </c>
      <c r="E58" s="69">
        <v>2015</v>
      </c>
      <c r="F58" s="69" t="s">
        <v>86</v>
      </c>
      <c r="G58" s="70" t="str">
        <f>IF(C58&lt;&gt; "",G57,"")</f>
        <v>Altenstädter Stoppelhopser</v>
      </c>
      <c r="H58" s="101">
        <f>IF(C58&lt;&gt; "",H$57,"")</f>
        <v>0</v>
      </c>
      <c r="I58" s="337"/>
      <c r="J58" s="19" t="str">
        <f>Wettkampfdaten!A3</f>
        <v>KiLa Wettkampf Altenstadt 2024</v>
      </c>
      <c r="K58" s="18" t="str">
        <f>Wettkampfdaten!D3</f>
        <v>08./09.06.2024</v>
      </c>
      <c r="L58" s="21" t="str">
        <f>Wettkampfdaten!F3</f>
        <v>Altenstadt</v>
      </c>
      <c r="M58" s="31" t="s">
        <v>29</v>
      </c>
      <c r="N58" s="30">
        <f>'Auswertung U10'!$N$7</f>
        <v>1</v>
      </c>
      <c r="O58" s="22">
        <f>'Auswertung U10'!$M$7</f>
        <v>9</v>
      </c>
      <c r="P58" s="61">
        <f>IF(Wettkampfdaten!$E$5&lt;&gt;"",COUNTA($C$57:$C$67)*Wettkampfdaten!$E$5,Wettkampfdaten!$E$6)</f>
        <v>30</v>
      </c>
    </row>
    <row r="59" spans="1:16" x14ac:dyDescent="0.2">
      <c r="A59" s="67">
        <v>3</v>
      </c>
      <c r="B59" s="298">
        <v>603</v>
      </c>
      <c r="C59" s="77" t="s">
        <v>333</v>
      </c>
      <c r="D59" s="78" t="s">
        <v>334</v>
      </c>
      <c r="E59" s="69">
        <v>2015</v>
      </c>
      <c r="F59" s="69" t="s">
        <v>86</v>
      </c>
      <c r="G59" s="70" t="str">
        <f>IF(C59&lt;&gt; "",G57,"")</f>
        <v>Altenstädter Stoppelhopser</v>
      </c>
      <c r="H59" s="101">
        <f t="shared" ref="H59:H68" si="5">IF(C59&lt;&gt; "",H$57,"")</f>
        <v>0</v>
      </c>
      <c r="I59" s="337"/>
      <c r="J59" s="19" t="str">
        <f>Wettkampfdaten!A3</f>
        <v>KiLa Wettkampf Altenstadt 2024</v>
      </c>
      <c r="K59" s="18" t="str">
        <f>Wettkampfdaten!D3</f>
        <v>08./09.06.2024</v>
      </c>
      <c r="L59" s="21" t="str">
        <f>Wettkampfdaten!F3</f>
        <v>Altenstadt</v>
      </c>
      <c r="M59" s="31" t="s">
        <v>29</v>
      </c>
      <c r="N59" s="30">
        <f>'Auswertung U10'!$N$7</f>
        <v>1</v>
      </c>
      <c r="O59" s="22">
        <f>'Auswertung U10'!$M$7</f>
        <v>9</v>
      </c>
      <c r="P59" s="61">
        <f>IF(Wettkampfdaten!$E$5&lt;&gt;"",COUNTA($C$57:$C$67)*Wettkampfdaten!$E$5,Wettkampfdaten!$E$6)</f>
        <v>30</v>
      </c>
    </row>
    <row r="60" spans="1:16" x14ac:dyDescent="0.2">
      <c r="A60" s="67">
        <v>4</v>
      </c>
      <c r="B60" s="298">
        <v>604</v>
      </c>
      <c r="C60" s="77" t="s">
        <v>335</v>
      </c>
      <c r="D60" s="78" t="s">
        <v>336</v>
      </c>
      <c r="E60" s="69">
        <v>2015</v>
      </c>
      <c r="F60" s="69" t="s">
        <v>86</v>
      </c>
      <c r="G60" s="70" t="str">
        <f>IF(C60&lt;&gt; "",G57,"")</f>
        <v>Altenstädter Stoppelhopser</v>
      </c>
      <c r="H60" s="101">
        <f t="shared" si="5"/>
        <v>0</v>
      </c>
      <c r="I60" s="337"/>
      <c r="J60" s="19" t="str">
        <f>Wettkampfdaten!A3</f>
        <v>KiLa Wettkampf Altenstadt 2024</v>
      </c>
      <c r="K60" s="18" t="str">
        <f>Wettkampfdaten!D3</f>
        <v>08./09.06.2024</v>
      </c>
      <c r="L60" s="21" t="str">
        <f>Wettkampfdaten!F3</f>
        <v>Altenstadt</v>
      </c>
      <c r="M60" s="31" t="s">
        <v>29</v>
      </c>
      <c r="N60" s="30">
        <f>'Auswertung U10'!$N$7</f>
        <v>1</v>
      </c>
      <c r="O60" s="22">
        <f>'Auswertung U10'!$M$7</f>
        <v>9</v>
      </c>
      <c r="P60" s="61">
        <f>IF(Wettkampfdaten!$E$5&lt;&gt;"",COUNTA($C$57:$C$67)*Wettkampfdaten!$E$5,Wettkampfdaten!$E$6)</f>
        <v>30</v>
      </c>
    </row>
    <row r="61" spans="1:16" x14ac:dyDescent="0.2">
      <c r="A61" s="67">
        <v>5</v>
      </c>
      <c r="B61" s="298">
        <v>605</v>
      </c>
      <c r="C61" s="77" t="s">
        <v>337</v>
      </c>
      <c r="D61" s="78" t="s">
        <v>338</v>
      </c>
      <c r="E61" s="69">
        <v>2015</v>
      </c>
      <c r="F61" s="69" t="s">
        <v>86</v>
      </c>
      <c r="G61" s="70" t="str">
        <f>IF(C61&lt;&gt; "",G57,"")</f>
        <v>Altenstädter Stoppelhopser</v>
      </c>
      <c r="H61" s="101">
        <f t="shared" si="5"/>
        <v>0</v>
      </c>
      <c r="I61" s="337"/>
      <c r="J61" s="19" t="str">
        <f>Wettkampfdaten!A3</f>
        <v>KiLa Wettkampf Altenstadt 2024</v>
      </c>
      <c r="K61" s="18" t="str">
        <f>Wettkampfdaten!D3</f>
        <v>08./09.06.2024</v>
      </c>
      <c r="L61" s="21" t="str">
        <f>Wettkampfdaten!F3</f>
        <v>Altenstadt</v>
      </c>
      <c r="M61" s="31" t="s">
        <v>29</v>
      </c>
      <c r="N61" s="30">
        <f>'Auswertung U10'!$N$7</f>
        <v>1</v>
      </c>
      <c r="O61" s="22">
        <f>'Auswertung U10'!$M$7</f>
        <v>9</v>
      </c>
      <c r="P61" s="61">
        <f>IF(Wettkampfdaten!$E$5&lt;&gt;"",COUNTA($C$57:$C$67)*Wettkampfdaten!$E$5,Wettkampfdaten!$E$6)</f>
        <v>30</v>
      </c>
    </row>
    <row r="62" spans="1:16" x14ac:dyDescent="0.2">
      <c r="A62" s="67">
        <v>6</v>
      </c>
      <c r="B62" s="298">
        <v>606</v>
      </c>
      <c r="C62" s="77" t="s">
        <v>339</v>
      </c>
      <c r="D62" s="78" t="s">
        <v>340</v>
      </c>
      <c r="E62" s="69">
        <v>2015</v>
      </c>
      <c r="F62" s="69" t="s">
        <v>86</v>
      </c>
      <c r="G62" s="70" t="str">
        <f>IF(C62&lt;&gt; "",G57,"")</f>
        <v>Altenstädter Stoppelhopser</v>
      </c>
      <c r="H62" s="101">
        <f t="shared" si="5"/>
        <v>0</v>
      </c>
      <c r="I62" s="337"/>
      <c r="J62" s="19" t="str">
        <f>Wettkampfdaten!A3</f>
        <v>KiLa Wettkampf Altenstadt 2024</v>
      </c>
      <c r="K62" s="18" t="str">
        <f>Wettkampfdaten!D3</f>
        <v>08./09.06.2024</v>
      </c>
      <c r="L62" s="21" t="str">
        <f>Wettkampfdaten!F3</f>
        <v>Altenstadt</v>
      </c>
      <c r="M62" s="31" t="s">
        <v>29</v>
      </c>
      <c r="N62" s="30">
        <f>'Auswertung U10'!$N$7</f>
        <v>1</v>
      </c>
      <c r="O62" s="22">
        <f>'Auswertung U10'!$M$7</f>
        <v>9</v>
      </c>
      <c r="P62" s="61">
        <f>IF(Wettkampfdaten!$E$5&lt;&gt;"",COUNTA($C$57:$C$67)*Wettkampfdaten!$E$5,Wettkampfdaten!$E$6)</f>
        <v>30</v>
      </c>
    </row>
    <row r="63" spans="1:16" x14ac:dyDescent="0.2">
      <c r="A63" s="67">
        <v>7</v>
      </c>
      <c r="B63" s="298">
        <v>607</v>
      </c>
      <c r="C63" s="77" t="s">
        <v>341</v>
      </c>
      <c r="D63" s="78" t="s">
        <v>342</v>
      </c>
      <c r="E63" s="69">
        <v>2016</v>
      </c>
      <c r="F63" s="69" t="s">
        <v>87</v>
      </c>
      <c r="G63" s="70" t="str">
        <f>IF(C63&lt;&gt; "",G57,"")</f>
        <v>Altenstädter Stoppelhopser</v>
      </c>
      <c r="H63" s="101">
        <f t="shared" si="5"/>
        <v>0</v>
      </c>
      <c r="I63" s="337"/>
      <c r="J63" s="19" t="str">
        <f>Wettkampfdaten!A3</f>
        <v>KiLa Wettkampf Altenstadt 2024</v>
      </c>
      <c r="K63" s="18" t="str">
        <f>Wettkampfdaten!D3</f>
        <v>08./09.06.2024</v>
      </c>
      <c r="L63" s="21" t="str">
        <f>Wettkampfdaten!F3</f>
        <v>Altenstadt</v>
      </c>
      <c r="M63" s="31" t="s">
        <v>29</v>
      </c>
      <c r="N63" s="30">
        <f>'Auswertung U10'!$N$7</f>
        <v>1</v>
      </c>
      <c r="O63" s="22">
        <f>'Auswertung U10'!$M$7</f>
        <v>9</v>
      </c>
      <c r="P63" s="61">
        <f>IF(Wettkampfdaten!$E$5&lt;&gt;"",COUNTA($C$57:$C$67)*Wettkampfdaten!$E$5,Wettkampfdaten!$E$6)</f>
        <v>30</v>
      </c>
    </row>
    <row r="64" spans="1:16" x14ac:dyDescent="0.2">
      <c r="A64" s="67">
        <v>8</v>
      </c>
      <c r="B64" s="298">
        <v>608</v>
      </c>
      <c r="C64" s="77" t="s">
        <v>343</v>
      </c>
      <c r="D64" s="78" t="s">
        <v>344</v>
      </c>
      <c r="E64" s="69">
        <v>2016</v>
      </c>
      <c r="F64" s="69" t="s">
        <v>86</v>
      </c>
      <c r="G64" s="70" t="str">
        <f>IF(C64&lt;&gt; "",G57,"")</f>
        <v>Altenstädter Stoppelhopser</v>
      </c>
      <c r="H64" s="101">
        <f t="shared" si="5"/>
        <v>0</v>
      </c>
      <c r="I64" s="337"/>
      <c r="J64" s="19" t="str">
        <f>Wettkampfdaten!A3</f>
        <v>KiLa Wettkampf Altenstadt 2024</v>
      </c>
      <c r="K64" s="18" t="str">
        <f>Wettkampfdaten!D3</f>
        <v>08./09.06.2024</v>
      </c>
      <c r="L64" s="21" t="str">
        <f>Wettkampfdaten!F3</f>
        <v>Altenstadt</v>
      </c>
      <c r="M64" s="31" t="s">
        <v>29</v>
      </c>
      <c r="N64" s="30">
        <f>'Auswertung U10'!$N$7</f>
        <v>1</v>
      </c>
      <c r="O64" s="22">
        <f>'Auswertung U10'!$M$7</f>
        <v>9</v>
      </c>
      <c r="P64" s="61">
        <f>IF(Wettkampfdaten!$E$5&lt;&gt;"",COUNTA($C$57:$C$67)*Wettkampfdaten!$E$5,Wettkampfdaten!$E$6)</f>
        <v>30</v>
      </c>
    </row>
    <row r="65" spans="1:16" x14ac:dyDescent="0.2">
      <c r="A65" s="67">
        <v>9</v>
      </c>
      <c r="B65" s="298">
        <v>609</v>
      </c>
      <c r="C65" s="77" t="s">
        <v>345</v>
      </c>
      <c r="D65" s="78" t="s">
        <v>272</v>
      </c>
      <c r="E65" s="69">
        <v>2015</v>
      </c>
      <c r="F65" s="69" t="s">
        <v>86</v>
      </c>
      <c r="G65" s="70" t="str">
        <f>IF(C65&lt;&gt; "",G57,"")</f>
        <v>Altenstädter Stoppelhopser</v>
      </c>
      <c r="H65" s="101">
        <f t="shared" si="5"/>
        <v>0</v>
      </c>
      <c r="I65" s="337"/>
      <c r="J65" s="19" t="str">
        <f>Wettkampfdaten!A3</f>
        <v>KiLa Wettkampf Altenstadt 2024</v>
      </c>
      <c r="K65" s="18" t="str">
        <f>Wettkampfdaten!D3</f>
        <v>08./09.06.2024</v>
      </c>
      <c r="L65" s="21" t="str">
        <f>Wettkampfdaten!F3</f>
        <v>Altenstadt</v>
      </c>
      <c r="M65" s="31" t="s">
        <v>29</v>
      </c>
      <c r="N65" s="30">
        <f>'Auswertung U10'!$N$7</f>
        <v>1</v>
      </c>
      <c r="O65" s="22">
        <f>'Auswertung U10'!$M$7</f>
        <v>9</v>
      </c>
      <c r="P65" s="61">
        <f>IF(Wettkampfdaten!$E$5&lt;&gt;"",COUNTA($C$57:$C$67)*Wettkampfdaten!$E$5,Wettkampfdaten!$E$6)</f>
        <v>30</v>
      </c>
    </row>
    <row r="66" spans="1:16" x14ac:dyDescent="0.2">
      <c r="A66" s="67">
        <v>10</v>
      </c>
      <c r="B66" s="298">
        <v>610</v>
      </c>
      <c r="C66" s="77" t="s">
        <v>346</v>
      </c>
      <c r="D66" s="78" t="s">
        <v>326</v>
      </c>
      <c r="E66" s="69">
        <v>2015</v>
      </c>
      <c r="F66" s="69" t="s">
        <v>87</v>
      </c>
      <c r="G66" s="70" t="str">
        <f>IF(C66&lt;&gt; "",G57,"")</f>
        <v>Altenstädter Stoppelhopser</v>
      </c>
      <c r="H66" s="101">
        <f t="shared" si="5"/>
        <v>0</v>
      </c>
      <c r="I66" s="337"/>
      <c r="J66" s="19" t="str">
        <f>Wettkampfdaten!A3</f>
        <v>KiLa Wettkampf Altenstadt 2024</v>
      </c>
      <c r="K66" s="18" t="str">
        <f>Wettkampfdaten!D3</f>
        <v>08./09.06.2024</v>
      </c>
      <c r="L66" s="21" t="str">
        <f>Wettkampfdaten!F3</f>
        <v>Altenstadt</v>
      </c>
      <c r="M66" s="31" t="s">
        <v>29</v>
      </c>
      <c r="N66" s="30">
        <f>'Auswertung U10'!$N$7</f>
        <v>1</v>
      </c>
      <c r="O66" s="22">
        <f>'Auswertung U10'!$M$7</f>
        <v>9</v>
      </c>
      <c r="P66" s="61">
        <f>IF(Wettkampfdaten!$E$5&lt;&gt;"",COUNTA($C$57:$C$67)*Wettkampfdaten!$E$5,Wettkampfdaten!$E$6)</f>
        <v>30</v>
      </c>
    </row>
    <row r="67" spans="1:16" ht="15.75" thickBot="1" x14ac:dyDescent="0.25">
      <c r="A67" s="71">
        <v>11</v>
      </c>
      <c r="B67" s="299">
        <v>611</v>
      </c>
      <c r="C67" s="79" t="s">
        <v>347</v>
      </c>
      <c r="D67" s="80" t="s">
        <v>348</v>
      </c>
      <c r="E67" s="73">
        <v>2016</v>
      </c>
      <c r="F67" s="73" t="s">
        <v>87</v>
      </c>
      <c r="G67" s="74" t="str">
        <f>IF(C67&lt;&gt; "",G57,"")</f>
        <v>Altenstädter Stoppelhopser</v>
      </c>
      <c r="H67" s="102">
        <f t="shared" si="5"/>
        <v>0</v>
      </c>
      <c r="I67" s="338"/>
      <c r="J67" s="19" t="str">
        <f>Wettkampfdaten!A3</f>
        <v>KiLa Wettkampf Altenstadt 2024</v>
      </c>
      <c r="K67" s="18" t="str">
        <f>Wettkampfdaten!D3</f>
        <v>08./09.06.2024</v>
      </c>
      <c r="L67" s="21" t="str">
        <f>Wettkampfdaten!F3</f>
        <v>Altenstadt</v>
      </c>
      <c r="M67" s="31" t="s">
        <v>29</v>
      </c>
      <c r="N67" s="30">
        <f>'Auswertung U10'!$N$7</f>
        <v>1</v>
      </c>
      <c r="O67" s="22">
        <f>'Auswertung U10'!$M$7</f>
        <v>9</v>
      </c>
      <c r="P67" s="61">
        <f>IF(Wettkampfdaten!$E$5&lt;&gt;"",COUNTA($C$57:$C$67)*Wettkampfdaten!$E$5,Wettkampfdaten!$E$6)</f>
        <v>30</v>
      </c>
    </row>
    <row r="68" spans="1:16" ht="15" customHeight="1" x14ac:dyDescent="0.2">
      <c r="A68" s="81">
        <v>1</v>
      </c>
      <c r="B68" s="294">
        <v>701</v>
      </c>
      <c r="C68" s="90" t="s">
        <v>368</v>
      </c>
      <c r="D68" s="91" t="s">
        <v>369</v>
      </c>
      <c r="E68" s="83">
        <v>2015</v>
      </c>
      <c r="F68" s="83" t="s">
        <v>87</v>
      </c>
      <c r="G68" s="84" t="s">
        <v>370</v>
      </c>
      <c r="H68" s="84">
        <f t="shared" si="5"/>
        <v>0</v>
      </c>
      <c r="I68" s="336" t="s">
        <v>18</v>
      </c>
      <c r="J68" s="19" t="str">
        <f>Wettkampfdaten!A3</f>
        <v>KiLa Wettkampf Altenstadt 2024</v>
      </c>
      <c r="K68" s="18" t="str">
        <f>Wettkampfdaten!D3</f>
        <v>08./09.06.2024</v>
      </c>
      <c r="L68" s="21" t="str">
        <f>Wettkampfdaten!F3</f>
        <v>Altenstadt</v>
      </c>
      <c r="M68" s="31" t="s">
        <v>29</v>
      </c>
      <c r="N68" s="30">
        <f>'Auswertung U10'!$N$8</f>
        <v>7</v>
      </c>
      <c r="O68" s="22">
        <f>'Auswertung U10'!$M$8</f>
        <v>32</v>
      </c>
      <c r="P68" s="61">
        <f>IF(Wettkampfdaten!$E$5&lt;&gt;"",COUNTA($C$68:$C$78)*Wettkampfdaten!$E$5,Wettkampfdaten!$E$6)</f>
        <v>30</v>
      </c>
    </row>
    <row r="69" spans="1:16" x14ac:dyDescent="0.2">
      <c r="A69" s="86">
        <v>2</v>
      </c>
      <c r="B69" s="295">
        <v>702</v>
      </c>
      <c r="C69" s="92" t="s">
        <v>371</v>
      </c>
      <c r="D69" s="93" t="s">
        <v>372</v>
      </c>
      <c r="E69" s="85">
        <v>2015</v>
      </c>
      <c r="F69" s="85" t="s">
        <v>87</v>
      </c>
      <c r="G69" s="88" t="str">
        <f>IF(C69&lt;&gt; "",G68,"")</f>
        <v>Die coolen Flitzer</v>
      </c>
      <c r="H69" s="88">
        <f>IF(C69&lt;&gt; "",H$68,"")</f>
        <v>0</v>
      </c>
      <c r="I69" s="337"/>
      <c r="J69" s="19" t="str">
        <f>Wettkampfdaten!A3</f>
        <v>KiLa Wettkampf Altenstadt 2024</v>
      </c>
      <c r="K69" s="18" t="str">
        <f>Wettkampfdaten!D3</f>
        <v>08./09.06.2024</v>
      </c>
      <c r="L69" s="21" t="str">
        <f>Wettkampfdaten!F3</f>
        <v>Altenstadt</v>
      </c>
      <c r="M69" s="31" t="s">
        <v>29</v>
      </c>
      <c r="N69" s="30">
        <f>'Auswertung U10'!$N$8</f>
        <v>7</v>
      </c>
      <c r="O69" s="22">
        <f>'Auswertung U10'!$M$8</f>
        <v>32</v>
      </c>
      <c r="P69" s="61">
        <f>IF(Wettkampfdaten!$E$5&lt;&gt;"",COUNTA($C$68:$C$78)*Wettkampfdaten!$E$5,Wettkampfdaten!$E$6)</f>
        <v>30</v>
      </c>
    </row>
    <row r="70" spans="1:16" x14ac:dyDescent="0.2">
      <c r="A70" s="86">
        <v>3</v>
      </c>
      <c r="B70" s="295">
        <v>703</v>
      </c>
      <c r="C70" s="92" t="s">
        <v>373</v>
      </c>
      <c r="D70" s="93" t="s">
        <v>374</v>
      </c>
      <c r="E70" s="85">
        <v>2015</v>
      </c>
      <c r="F70" s="85" t="s">
        <v>86</v>
      </c>
      <c r="G70" s="88" t="str">
        <f>IF(C70&lt;&gt; "",G68,"")</f>
        <v>Die coolen Flitzer</v>
      </c>
      <c r="H70" s="88">
        <f t="shared" ref="H70:H78" si="6">IF(C70&lt;&gt; "",H$68,"")</f>
        <v>0</v>
      </c>
      <c r="I70" s="337"/>
      <c r="J70" s="19" t="str">
        <f>Wettkampfdaten!A3</f>
        <v>KiLa Wettkampf Altenstadt 2024</v>
      </c>
      <c r="K70" s="18" t="str">
        <f>Wettkampfdaten!D3</f>
        <v>08./09.06.2024</v>
      </c>
      <c r="L70" s="21" t="str">
        <f>Wettkampfdaten!F3</f>
        <v>Altenstadt</v>
      </c>
      <c r="M70" s="31" t="s">
        <v>29</v>
      </c>
      <c r="N70" s="30">
        <f>'Auswertung U10'!$N$8</f>
        <v>7</v>
      </c>
      <c r="O70" s="22">
        <f>'Auswertung U10'!$M$8</f>
        <v>32</v>
      </c>
      <c r="P70" s="61">
        <f>IF(Wettkampfdaten!$E$5&lt;&gt;"",COUNTA($C$68:$C$78)*Wettkampfdaten!$E$5,Wettkampfdaten!$E$6)</f>
        <v>30</v>
      </c>
    </row>
    <row r="71" spans="1:16" x14ac:dyDescent="0.2">
      <c r="A71" s="86">
        <v>4</v>
      </c>
      <c r="B71" s="295">
        <v>704</v>
      </c>
      <c r="C71" s="92" t="s">
        <v>375</v>
      </c>
      <c r="D71" s="93" t="s">
        <v>376</v>
      </c>
      <c r="E71" s="85">
        <v>2015</v>
      </c>
      <c r="F71" s="85" t="s">
        <v>87</v>
      </c>
      <c r="G71" s="88" t="str">
        <f>IF(C71&lt;&gt; "",G68,"")</f>
        <v>Die coolen Flitzer</v>
      </c>
      <c r="H71" s="88">
        <f t="shared" si="6"/>
        <v>0</v>
      </c>
      <c r="I71" s="337"/>
      <c r="J71" s="19" t="str">
        <f>Wettkampfdaten!A3</f>
        <v>KiLa Wettkampf Altenstadt 2024</v>
      </c>
      <c r="K71" s="18" t="str">
        <f>Wettkampfdaten!D3</f>
        <v>08./09.06.2024</v>
      </c>
      <c r="L71" s="21" t="str">
        <f>Wettkampfdaten!F3</f>
        <v>Altenstadt</v>
      </c>
      <c r="M71" s="31" t="s">
        <v>29</v>
      </c>
      <c r="N71" s="30">
        <f>'Auswertung U10'!$N$8</f>
        <v>7</v>
      </c>
      <c r="O71" s="22">
        <f>'Auswertung U10'!$M$8</f>
        <v>32</v>
      </c>
      <c r="P71" s="61">
        <f>IF(Wettkampfdaten!$E$5&lt;&gt;"",COUNTA($C$68:$C$78)*Wettkampfdaten!$E$5,Wettkampfdaten!$E$6)</f>
        <v>30</v>
      </c>
    </row>
    <row r="72" spans="1:16" x14ac:dyDescent="0.2">
      <c r="A72" s="86">
        <v>5</v>
      </c>
      <c r="B72" s="295">
        <v>705</v>
      </c>
      <c r="C72" s="92" t="s">
        <v>377</v>
      </c>
      <c r="D72" s="93" t="s">
        <v>378</v>
      </c>
      <c r="E72" s="85">
        <v>2015</v>
      </c>
      <c r="F72" s="85" t="s">
        <v>86</v>
      </c>
      <c r="G72" s="88" t="str">
        <f>IF(C72&lt;&gt; "",G68,"")</f>
        <v>Die coolen Flitzer</v>
      </c>
      <c r="H72" s="88">
        <f t="shared" si="6"/>
        <v>0</v>
      </c>
      <c r="I72" s="337"/>
      <c r="J72" s="19" t="str">
        <f>Wettkampfdaten!A3</f>
        <v>KiLa Wettkampf Altenstadt 2024</v>
      </c>
      <c r="K72" s="18" t="str">
        <f>Wettkampfdaten!D3</f>
        <v>08./09.06.2024</v>
      </c>
      <c r="L72" s="21" t="str">
        <f>Wettkampfdaten!F3</f>
        <v>Altenstadt</v>
      </c>
      <c r="M72" s="31" t="s">
        <v>29</v>
      </c>
      <c r="N72" s="30">
        <f>'Auswertung U10'!$N$8</f>
        <v>7</v>
      </c>
      <c r="O72" s="22">
        <f>'Auswertung U10'!$M$8</f>
        <v>32</v>
      </c>
      <c r="P72" s="61">
        <f>IF(Wettkampfdaten!$E$5&lt;&gt;"",COUNTA($C$68:$C$78)*Wettkampfdaten!$E$5,Wettkampfdaten!$E$6)</f>
        <v>30</v>
      </c>
    </row>
    <row r="73" spans="1:16" x14ac:dyDescent="0.2">
      <c r="A73" s="86">
        <v>6</v>
      </c>
      <c r="B73" s="295">
        <v>706</v>
      </c>
      <c r="C73" s="92" t="s">
        <v>379</v>
      </c>
      <c r="D73" s="93" t="s">
        <v>380</v>
      </c>
      <c r="E73" s="85">
        <v>2016</v>
      </c>
      <c r="F73" s="85" t="s">
        <v>86</v>
      </c>
      <c r="G73" s="88" t="str">
        <f>IF(C73&lt;&gt; "",G68,"")</f>
        <v>Die coolen Flitzer</v>
      </c>
      <c r="H73" s="88">
        <f t="shared" si="6"/>
        <v>0</v>
      </c>
      <c r="I73" s="337"/>
      <c r="J73" s="19" t="str">
        <f>Wettkampfdaten!A3</f>
        <v>KiLa Wettkampf Altenstadt 2024</v>
      </c>
      <c r="K73" s="18" t="str">
        <f>Wettkampfdaten!D3</f>
        <v>08./09.06.2024</v>
      </c>
      <c r="L73" s="21" t="str">
        <f>Wettkampfdaten!F3</f>
        <v>Altenstadt</v>
      </c>
      <c r="M73" s="31" t="s">
        <v>29</v>
      </c>
      <c r="N73" s="30">
        <f>'Auswertung U10'!$N$8</f>
        <v>7</v>
      </c>
      <c r="O73" s="22">
        <f>'Auswertung U10'!$M$8</f>
        <v>32</v>
      </c>
      <c r="P73" s="61">
        <f>IF(Wettkampfdaten!$E$5&lt;&gt;"",COUNTA($C$68:$C$78)*Wettkampfdaten!$E$5,Wettkampfdaten!$E$6)</f>
        <v>30</v>
      </c>
    </row>
    <row r="74" spans="1:16" x14ac:dyDescent="0.2">
      <c r="A74" s="86">
        <v>7</v>
      </c>
      <c r="B74" s="295"/>
      <c r="C74" s="92"/>
      <c r="D74" s="93"/>
      <c r="E74" s="85"/>
      <c r="F74" s="85"/>
      <c r="G74" s="88" t="str">
        <f>IF(C74&lt;&gt; "",G68,"")</f>
        <v/>
      </c>
      <c r="H74" s="88" t="str">
        <f t="shared" si="6"/>
        <v/>
      </c>
      <c r="I74" s="337"/>
      <c r="J74" s="19" t="str">
        <f>Wettkampfdaten!A3</f>
        <v>KiLa Wettkampf Altenstadt 2024</v>
      </c>
      <c r="K74" s="18" t="str">
        <f>Wettkampfdaten!D3</f>
        <v>08./09.06.2024</v>
      </c>
      <c r="L74" s="21" t="str">
        <f>Wettkampfdaten!F3</f>
        <v>Altenstadt</v>
      </c>
      <c r="M74" s="31" t="s">
        <v>29</v>
      </c>
      <c r="N74" s="30">
        <f>'Auswertung U10'!$N$8</f>
        <v>7</v>
      </c>
      <c r="O74" s="22">
        <f>'Auswertung U10'!$M$8</f>
        <v>32</v>
      </c>
      <c r="P74" s="61">
        <f>IF(Wettkampfdaten!$E$5&lt;&gt;"",COUNTA($C$68:$C$78)*Wettkampfdaten!$E$5,Wettkampfdaten!$E$6)</f>
        <v>30</v>
      </c>
    </row>
    <row r="75" spans="1:16" x14ac:dyDescent="0.2">
      <c r="A75" s="86">
        <v>8</v>
      </c>
      <c r="B75" s="295"/>
      <c r="C75" s="92"/>
      <c r="D75" s="93"/>
      <c r="E75" s="85"/>
      <c r="F75" s="85"/>
      <c r="G75" s="88" t="str">
        <f>IF(C75&lt;&gt; "",G68,"")</f>
        <v/>
      </c>
      <c r="H75" s="88" t="str">
        <f t="shared" si="6"/>
        <v/>
      </c>
      <c r="I75" s="337"/>
      <c r="J75" s="19" t="str">
        <f>Wettkampfdaten!A3</f>
        <v>KiLa Wettkampf Altenstadt 2024</v>
      </c>
      <c r="K75" s="18" t="str">
        <f>Wettkampfdaten!D3</f>
        <v>08./09.06.2024</v>
      </c>
      <c r="L75" s="21" t="str">
        <f>Wettkampfdaten!F3</f>
        <v>Altenstadt</v>
      </c>
      <c r="M75" s="31" t="s">
        <v>29</v>
      </c>
      <c r="N75" s="30">
        <f>'Auswertung U10'!$N$8</f>
        <v>7</v>
      </c>
      <c r="O75" s="22">
        <f>'Auswertung U10'!$M$8</f>
        <v>32</v>
      </c>
      <c r="P75" s="61">
        <f>IF(Wettkampfdaten!$E$5&lt;&gt;"",COUNTA($C$68:$C$78)*Wettkampfdaten!$E$5,Wettkampfdaten!$E$6)</f>
        <v>30</v>
      </c>
    </row>
    <row r="76" spans="1:16" x14ac:dyDescent="0.2">
      <c r="A76" s="86">
        <v>9</v>
      </c>
      <c r="B76" s="295"/>
      <c r="C76" s="92"/>
      <c r="D76" s="93"/>
      <c r="E76" s="85"/>
      <c r="F76" s="85"/>
      <c r="G76" s="88" t="str">
        <f>IF(C76&lt;&gt; "",G68,"")</f>
        <v/>
      </c>
      <c r="H76" s="88" t="str">
        <f t="shared" si="6"/>
        <v/>
      </c>
      <c r="I76" s="337"/>
      <c r="J76" s="19" t="str">
        <f>Wettkampfdaten!A3</f>
        <v>KiLa Wettkampf Altenstadt 2024</v>
      </c>
      <c r="K76" s="18" t="str">
        <f>Wettkampfdaten!D3</f>
        <v>08./09.06.2024</v>
      </c>
      <c r="L76" s="21" t="str">
        <f>Wettkampfdaten!F3</f>
        <v>Altenstadt</v>
      </c>
      <c r="M76" s="31" t="s">
        <v>29</v>
      </c>
      <c r="N76" s="30">
        <f>'Auswertung U10'!$N$8</f>
        <v>7</v>
      </c>
      <c r="O76" s="22">
        <f>'Auswertung U10'!$M$8</f>
        <v>32</v>
      </c>
      <c r="P76" s="61">
        <f>IF(Wettkampfdaten!$E$5&lt;&gt;"",COUNTA($C$68:$C$78)*Wettkampfdaten!$E$5,Wettkampfdaten!$E$6)</f>
        <v>30</v>
      </c>
    </row>
    <row r="77" spans="1:16" x14ac:dyDescent="0.2">
      <c r="A77" s="86">
        <v>10</v>
      </c>
      <c r="B77" s="295"/>
      <c r="C77" s="92"/>
      <c r="D77" s="93"/>
      <c r="E77" s="85"/>
      <c r="F77" s="85"/>
      <c r="G77" s="88" t="str">
        <f>IF(C77&lt;&gt; "",G68,"")</f>
        <v/>
      </c>
      <c r="H77" s="88" t="str">
        <f t="shared" si="6"/>
        <v/>
      </c>
      <c r="I77" s="337"/>
      <c r="J77" s="19" t="str">
        <f>Wettkampfdaten!A3</f>
        <v>KiLa Wettkampf Altenstadt 2024</v>
      </c>
      <c r="K77" s="18" t="str">
        <f>Wettkampfdaten!D3</f>
        <v>08./09.06.2024</v>
      </c>
      <c r="L77" s="21" t="str">
        <f>Wettkampfdaten!F3</f>
        <v>Altenstadt</v>
      </c>
      <c r="M77" s="31" t="s">
        <v>29</v>
      </c>
      <c r="N77" s="30">
        <f>'Auswertung U10'!$N$8</f>
        <v>7</v>
      </c>
      <c r="O77" s="22">
        <f>'Auswertung U10'!$M$8</f>
        <v>32</v>
      </c>
      <c r="P77" s="61">
        <f>IF(Wettkampfdaten!$E$5&lt;&gt;"",COUNTA($C$68:$C$78)*Wettkampfdaten!$E$5,Wettkampfdaten!$E$6)</f>
        <v>30</v>
      </c>
    </row>
    <row r="78" spans="1:16" ht="15.75" thickBot="1" x14ac:dyDescent="0.25">
      <c r="A78" s="89">
        <v>11</v>
      </c>
      <c r="B78" s="296"/>
      <c r="C78" s="96"/>
      <c r="D78" s="97"/>
      <c r="E78" s="98"/>
      <c r="F78" s="98"/>
      <c r="G78" s="99" t="str">
        <f>IF(C78&lt;&gt; "",G68,"")</f>
        <v/>
      </c>
      <c r="H78" s="88" t="str">
        <f t="shared" si="6"/>
        <v/>
      </c>
      <c r="I78" s="338"/>
      <c r="J78" s="19" t="str">
        <f>Wettkampfdaten!A3</f>
        <v>KiLa Wettkampf Altenstadt 2024</v>
      </c>
      <c r="K78" s="18" t="str">
        <f>Wettkampfdaten!D3</f>
        <v>08./09.06.2024</v>
      </c>
      <c r="L78" s="21" t="str">
        <f>Wettkampfdaten!F3</f>
        <v>Altenstadt</v>
      </c>
      <c r="M78" s="31" t="s">
        <v>29</v>
      </c>
      <c r="N78" s="30">
        <f>'Auswertung U10'!$N$8</f>
        <v>7</v>
      </c>
      <c r="O78" s="22">
        <f>'Auswertung U10'!$M$8</f>
        <v>32</v>
      </c>
      <c r="P78" s="61">
        <f>IF(Wettkampfdaten!$E$5&lt;&gt;"",COUNTA($C$68:$C$78)*Wettkampfdaten!$E$5,Wettkampfdaten!$E$6)</f>
        <v>30</v>
      </c>
    </row>
    <row r="79" spans="1:16" ht="15" customHeight="1" x14ac:dyDescent="0.2">
      <c r="A79" s="63">
        <v>1</v>
      </c>
      <c r="B79" s="297">
        <v>801</v>
      </c>
      <c r="C79" s="75" t="s">
        <v>394</v>
      </c>
      <c r="D79" s="76" t="s">
        <v>395</v>
      </c>
      <c r="E79" s="65">
        <v>2015</v>
      </c>
      <c r="F79" s="65" t="s">
        <v>87</v>
      </c>
      <c r="G79" s="66" t="s">
        <v>396</v>
      </c>
      <c r="H79" s="100"/>
      <c r="I79" s="336" t="s">
        <v>19</v>
      </c>
      <c r="J79" s="19" t="str">
        <f>Wettkampfdaten!A3</f>
        <v>KiLa Wettkampf Altenstadt 2024</v>
      </c>
      <c r="K79" s="18" t="str">
        <f>Wettkampfdaten!D3</f>
        <v>08./09.06.2024</v>
      </c>
      <c r="L79" s="21" t="str">
        <f>Wettkampfdaten!F3</f>
        <v>Altenstadt</v>
      </c>
      <c r="M79" s="31" t="s">
        <v>29</v>
      </c>
      <c r="N79" s="30">
        <f>'Auswertung U10'!$N$9</f>
        <v>2</v>
      </c>
      <c r="O79" s="22">
        <f>'Auswertung U10'!$M$9</f>
        <v>12</v>
      </c>
      <c r="P79" s="61">
        <f>IF(Wettkampfdaten!$E$5&lt;&gt;"",COUNTA($C$79:$C$89)*Wettkampfdaten!$E$5,Wettkampfdaten!$E$6)</f>
        <v>30</v>
      </c>
    </row>
    <row r="80" spans="1:16" x14ac:dyDescent="0.2">
      <c r="A80" s="67">
        <v>2</v>
      </c>
      <c r="B80" s="298">
        <v>802</v>
      </c>
      <c r="C80" s="77" t="s">
        <v>397</v>
      </c>
      <c r="D80" s="78" t="s">
        <v>398</v>
      </c>
      <c r="E80" s="69">
        <v>2016</v>
      </c>
      <c r="F80" s="69" t="s">
        <v>86</v>
      </c>
      <c r="G80" s="70" t="str">
        <f>IF(C80&lt;&gt; "",G79,"")</f>
        <v>LSC Blau-Bären</v>
      </c>
      <c r="H80" s="101">
        <f>IF(C80&lt;&gt; "",H$79,"")</f>
        <v>0</v>
      </c>
      <c r="I80" s="337"/>
      <c r="J80" s="19" t="str">
        <f>Wettkampfdaten!A3</f>
        <v>KiLa Wettkampf Altenstadt 2024</v>
      </c>
      <c r="K80" s="18" t="str">
        <f>Wettkampfdaten!D3</f>
        <v>08./09.06.2024</v>
      </c>
      <c r="L80" s="21" t="str">
        <f>Wettkampfdaten!F3</f>
        <v>Altenstadt</v>
      </c>
      <c r="M80" s="31" t="s">
        <v>29</v>
      </c>
      <c r="N80" s="30">
        <f>'Auswertung U10'!$N$9</f>
        <v>2</v>
      </c>
      <c r="O80" s="22">
        <f>'Auswertung U10'!$M$9</f>
        <v>12</v>
      </c>
      <c r="P80" s="61">
        <f>IF(Wettkampfdaten!$E$5&lt;&gt;"",COUNTA($C$79:$C$89)*Wettkampfdaten!$E$5,Wettkampfdaten!$E$6)</f>
        <v>30</v>
      </c>
    </row>
    <row r="81" spans="1:16" x14ac:dyDescent="0.2">
      <c r="A81" s="67">
        <v>3</v>
      </c>
      <c r="B81" s="298">
        <v>803</v>
      </c>
      <c r="C81" s="77" t="s">
        <v>399</v>
      </c>
      <c r="D81" s="78" t="s">
        <v>400</v>
      </c>
      <c r="E81" s="69">
        <v>2015</v>
      </c>
      <c r="F81" s="69" t="s">
        <v>86</v>
      </c>
      <c r="G81" s="70" t="str">
        <f>IF(C81&lt;&gt; "",G79,"")</f>
        <v>LSC Blau-Bären</v>
      </c>
      <c r="H81" s="101">
        <f t="shared" ref="H81:H89" si="7">IF(C81&lt;&gt; "",H$79,"")</f>
        <v>0</v>
      </c>
      <c r="I81" s="337"/>
      <c r="J81" s="19" t="str">
        <f>Wettkampfdaten!A3</f>
        <v>KiLa Wettkampf Altenstadt 2024</v>
      </c>
      <c r="K81" s="18" t="str">
        <f>Wettkampfdaten!D3</f>
        <v>08./09.06.2024</v>
      </c>
      <c r="L81" s="21" t="str">
        <f>Wettkampfdaten!F3</f>
        <v>Altenstadt</v>
      </c>
      <c r="M81" s="31" t="s">
        <v>29</v>
      </c>
      <c r="N81" s="30">
        <f>'Auswertung U10'!$N$9</f>
        <v>2</v>
      </c>
      <c r="O81" s="22">
        <f>'Auswertung U10'!$M$9</f>
        <v>12</v>
      </c>
      <c r="P81" s="61">
        <f>IF(Wettkampfdaten!$E$5&lt;&gt;"",COUNTA($C$79:$C$89)*Wettkampfdaten!$E$5,Wettkampfdaten!$E$6)</f>
        <v>30</v>
      </c>
    </row>
    <row r="82" spans="1:16" x14ac:dyDescent="0.2">
      <c r="A82" s="67">
        <v>4</v>
      </c>
      <c r="B82" s="298">
        <v>804</v>
      </c>
      <c r="C82" s="77" t="s">
        <v>401</v>
      </c>
      <c r="D82" s="78" t="s">
        <v>402</v>
      </c>
      <c r="E82" s="69">
        <v>2015</v>
      </c>
      <c r="F82" s="69" t="s">
        <v>86</v>
      </c>
      <c r="G82" s="70" t="str">
        <f>IF(C82&lt;&gt; "",G79,"")</f>
        <v>LSC Blau-Bären</v>
      </c>
      <c r="H82" s="101">
        <f t="shared" si="7"/>
        <v>0</v>
      </c>
      <c r="I82" s="337"/>
      <c r="J82" s="19" t="str">
        <f>Wettkampfdaten!A3</f>
        <v>KiLa Wettkampf Altenstadt 2024</v>
      </c>
      <c r="K82" s="18" t="str">
        <f>Wettkampfdaten!D3</f>
        <v>08./09.06.2024</v>
      </c>
      <c r="L82" s="21" t="str">
        <f>Wettkampfdaten!F3</f>
        <v>Altenstadt</v>
      </c>
      <c r="M82" s="31" t="s">
        <v>29</v>
      </c>
      <c r="N82" s="30">
        <f>'Auswertung U10'!$N$9</f>
        <v>2</v>
      </c>
      <c r="O82" s="22">
        <f>'Auswertung U10'!$M$9</f>
        <v>12</v>
      </c>
      <c r="P82" s="61">
        <f>IF(Wettkampfdaten!$E$5&lt;&gt;"",COUNTA($C$79:$C$89)*Wettkampfdaten!$E$5,Wettkampfdaten!$E$6)</f>
        <v>30</v>
      </c>
    </row>
    <row r="83" spans="1:16" x14ac:dyDescent="0.2">
      <c r="A83" s="67">
        <v>5</v>
      </c>
      <c r="B83" s="298">
        <v>805</v>
      </c>
      <c r="C83" s="77" t="s">
        <v>403</v>
      </c>
      <c r="D83" s="78" t="s">
        <v>404</v>
      </c>
      <c r="E83" s="69">
        <v>2015</v>
      </c>
      <c r="F83" s="69" t="s">
        <v>87</v>
      </c>
      <c r="G83" s="70" t="str">
        <f>IF(C83&lt;&gt; "",G79,"")</f>
        <v>LSC Blau-Bären</v>
      </c>
      <c r="H83" s="101">
        <f t="shared" si="7"/>
        <v>0</v>
      </c>
      <c r="I83" s="337"/>
      <c r="J83" s="19" t="str">
        <f>Wettkampfdaten!A3</f>
        <v>KiLa Wettkampf Altenstadt 2024</v>
      </c>
      <c r="K83" s="18" t="str">
        <f>Wettkampfdaten!D3</f>
        <v>08./09.06.2024</v>
      </c>
      <c r="L83" s="21" t="str">
        <f>Wettkampfdaten!F3</f>
        <v>Altenstadt</v>
      </c>
      <c r="M83" s="31" t="s">
        <v>29</v>
      </c>
      <c r="N83" s="30">
        <f>'Auswertung U10'!$N$9</f>
        <v>2</v>
      </c>
      <c r="O83" s="22">
        <f>'Auswertung U10'!$M$9</f>
        <v>12</v>
      </c>
      <c r="P83" s="61">
        <f>IF(Wettkampfdaten!$E$5&lt;&gt;"",COUNTA($C$79:$C$89)*Wettkampfdaten!$E$5,Wettkampfdaten!$E$6)</f>
        <v>30</v>
      </c>
    </row>
    <row r="84" spans="1:16" x14ac:dyDescent="0.2">
      <c r="A84" s="67">
        <v>6</v>
      </c>
      <c r="B84" s="298">
        <v>806</v>
      </c>
      <c r="C84" s="77" t="s">
        <v>405</v>
      </c>
      <c r="D84" s="78" t="s">
        <v>406</v>
      </c>
      <c r="E84" s="69">
        <v>2015</v>
      </c>
      <c r="F84" s="69" t="s">
        <v>87</v>
      </c>
      <c r="G84" s="70" t="str">
        <f>IF(C84&lt;&gt; "",G79,"")</f>
        <v>LSC Blau-Bären</v>
      </c>
      <c r="H84" s="101">
        <f t="shared" si="7"/>
        <v>0</v>
      </c>
      <c r="I84" s="337"/>
      <c r="J84" s="19" t="str">
        <f>Wettkampfdaten!A3</f>
        <v>KiLa Wettkampf Altenstadt 2024</v>
      </c>
      <c r="K84" s="18" t="str">
        <f>Wettkampfdaten!D3</f>
        <v>08./09.06.2024</v>
      </c>
      <c r="L84" s="21" t="str">
        <f>Wettkampfdaten!F3</f>
        <v>Altenstadt</v>
      </c>
      <c r="M84" s="31" t="s">
        <v>29</v>
      </c>
      <c r="N84" s="30">
        <f>'Auswertung U10'!$N$9</f>
        <v>2</v>
      </c>
      <c r="O84" s="22">
        <f>'Auswertung U10'!$M$9</f>
        <v>12</v>
      </c>
      <c r="P84" s="61">
        <f>IF(Wettkampfdaten!$E$5&lt;&gt;"",COUNTA($C$79:$C$89)*Wettkampfdaten!$E$5,Wettkampfdaten!$E$6)</f>
        <v>30</v>
      </c>
    </row>
    <row r="85" spans="1:16" x14ac:dyDescent="0.2">
      <c r="A85" s="67">
        <v>7</v>
      </c>
      <c r="B85" s="298">
        <v>807</v>
      </c>
      <c r="C85" s="77" t="s">
        <v>407</v>
      </c>
      <c r="D85" s="78" t="s">
        <v>338</v>
      </c>
      <c r="E85" s="69">
        <v>2016</v>
      </c>
      <c r="F85" s="69" t="s">
        <v>86</v>
      </c>
      <c r="G85" s="70" t="str">
        <f>IF(C85&lt;&gt; "",G79,"")</f>
        <v>LSC Blau-Bären</v>
      </c>
      <c r="H85" s="101">
        <f t="shared" si="7"/>
        <v>0</v>
      </c>
      <c r="I85" s="337"/>
      <c r="J85" s="19" t="str">
        <f>Wettkampfdaten!A3</f>
        <v>KiLa Wettkampf Altenstadt 2024</v>
      </c>
      <c r="K85" s="18" t="str">
        <f>Wettkampfdaten!D3</f>
        <v>08./09.06.2024</v>
      </c>
      <c r="L85" s="21" t="str">
        <f>Wettkampfdaten!F3</f>
        <v>Altenstadt</v>
      </c>
      <c r="M85" s="31" t="s">
        <v>29</v>
      </c>
      <c r="N85" s="30">
        <f>'Auswertung U10'!$N$9</f>
        <v>2</v>
      </c>
      <c r="O85" s="22">
        <f>'Auswertung U10'!$M$9</f>
        <v>12</v>
      </c>
      <c r="P85" s="61">
        <f>IF(Wettkampfdaten!$E$5&lt;&gt;"",COUNTA($C$79:$C$89)*Wettkampfdaten!$E$5,Wettkampfdaten!$E$6)</f>
        <v>30</v>
      </c>
    </row>
    <row r="86" spans="1:16" x14ac:dyDescent="0.2">
      <c r="A86" s="67">
        <v>8</v>
      </c>
      <c r="B86" s="298">
        <v>808</v>
      </c>
      <c r="C86" s="77" t="s">
        <v>408</v>
      </c>
      <c r="D86" s="78" t="s">
        <v>303</v>
      </c>
      <c r="E86" s="69">
        <v>2016</v>
      </c>
      <c r="F86" s="69" t="s">
        <v>87</v>
      </c>
      <c r="G86" s="70" t="str">
        <f>IF(C86&lt;&gt; "",G79,"")</f>
        <v>LSC Blau-Bären</v>
      </c>
      <c r="H86" s="101">
        <f t="shared" si="7"/>
        <v>0</v>
      </c>
      <c r="I86" s="337"/>
      <c r="J86" s="19" t="str">
        <f>Wettkampfdaten!A3</f>
        <v>KiLa Wettkampf Altenstadt 2024</v>
      </c>
      <c r="K86" s="18" t="str">
        <f>Wettkampfdaten!D3</f>
        <v>08./09.06.2024</v>
      </c>
      <c r="L86" s="21" t="str">
        <f>Wettkampfdaten!F3</f>
        <v>Altenstadt</v>
      </c>
      <c r="M86" s="31" t="s">
        <v>29</v>
      </c>
      <c r="N86" s="30">
        <f>'Auswertung U10'!$N$9</f>
        <v>2</v>
      </c>
      <c r="O86" s="22">
        <f>'Auswertung U10'!$M$9</f>
        <v>12</v>
      </c>
      <c r="P86" s="61">
        <f>IF(Wettkampfdaten!$E$5&lt;&gt;"",COUNTA($C$79:$C$89)*Wettkampfdaten!$E$5,Wettkampfdaten!$E$6)</f>
        <v>30</v>
      </c>
    </row>
    <row r="87" spans="1:16" x14ac:dyDescent="0.2">
      <c r="A87" s="67">
        <v>9</v>
      </c>
      <c r="B87" s="298">
        <v>809</v>
      </c>
      <c r="C87" s="77" t="s">
        <v>409</v>
      </c>
      <c r="D87" s="78" t="s">
        <v>410</v>
      </c>
      <c r="E87" s="69">
        <v>2015</v>
      </c>
      <c r="F87" s="69" t="s">
        <v>87</v>
      </c>
      <c r="G87" s="70" t="str">
        <f>IF(C87&lt;&gt; "",G79,"")</f>
        <v>LSC Blau-Bären</v>
      </c>
      <c r="H87" s="101">
        <f t="shared" si="7"/>
        <v>0</v>
      </c>
      <c r="I87" s="337"/>
      <c r="J87" s="19" t="str">
        <f>Wettkampfdaten!A3</f>
        <v>KiLa Wettkampf Altenstadt 2024</v>
      </c>
      <c r="K87" s="18" t="str">
        <f>Wettkampfdaten!D3</f>
        <v>08./09.06.2024</v>
      </c>
      <c r="L87" s="21" t="str">
        <f>Wettkampfdaten!F3</f>
        <v>Altenstadt</v>
      </c>
      <c r="M87" s="31" t="s">
        <v>29</v>
      </c>
      <c r="N87" s="30">
        <f>'Auswertung U10'!$N$9</f>
        <v>2</v>
      </c>
      <c r="O87" s="22">
        <f>'Auswertung U10'!$M$9</f>
        <v>12</v>
      </c>
      <c r="P87" s="61">
        <f>IF(Wettkampfdaten!$E$5&lt;&gt;"",COUNTA($C$79:$C$89)*Wettkampfdaten!$E$5,Wettkampfdaten!$E$6)</f>
        <v>30</v>
      </c>
    </row>
    <row r="88" spans="1:16" x14ac:dyDescent="0.2">
      <c r="A88" s="67">
        <v>10</v>
      </c>
      <c r="B88" s="298">
        <v>810</v>
      </c>
      <c r="C88" s="77" t="s">
        <v>408</v>
      </c>
      <c r="D88" s="78" t="s">
        <v>411</v>
      </c>
      <c r="E88" s="69">
        <v>2016</v>
      </c>
      <c r="F88" s="69" t="s">
        <v>86</v>
      </c>
      <c r="G88" s="70" t="str">
        <f>IF(C88&lt;&gt; "",G79,"")</f>
        <v>LSC Blau-Bären</v>
      </c>
      <c r="H88" s="101">
        <f t="shared" si="7"/>
        <v>0</v>
      </c>
      <c r="I88" s="337"/>
      <c r="J88" s="19" t="str">
        <f>Wettkampfdaten!A3</f>
        <v>KiLa Wettkampf Altenstadt 2024</v>
      </c>
      <c r="K88" s="18" t="str">
        <f>Wettkampfdaten!D3</f>
        <v>08./09.06.2024</v>
      </c>
      <c r="L88" s="21" t="str">
        <f>Wettkampfdaten!F3</f>
        <v>Altenstadt</v>
      </c>
      <c r="M88" s="31" t="s">
        <v>29</v>
      </c>
      <c r="N88" s="30">
        <f>'Auswertung U10'!$N$9</f>
        <v>2</v>
      </c>
      <c r="O88" s="22">
        <f>'Auswertung U10'!$M$9</f>
        <v>12</v>
      </c>
      <c r="P88" s="61">
        <f>IF(Wettkampfdaten!$E$5&lt;&gt;"",COUNTA($C$79:$C$89)*Wettkampfdaten!$E$5,Wettkampfdaten!$E$6)</f>
        <v>30</v>
      </c>
    </row>
    <row r="89" spans="1:16" ht="15.75" thickBot="1" x14ac:dyDescent="0.25">
      <c r="A89" s="71">
        <v>11</v>
      </c>
      <c r="B89" s="299">
        <v>811</v>
      </c>
      <c r="C89" s="79" t="s">
        <v>412</v>
      </c>
      <c r="D89" s="80" t="s">
        <v>413</v>
      </c>
      <c r="E89" s="73">
        <v>2015</v>
      </c>
      <c r="F89" s="73" t="s">
        <v>87</v>
      </c>
      <c r="G89" s="74" t="str">
        <f>IF(C89&lt;&gt; "",G79,"")</f>
        <v>LSC Blau-Bären</v>
      </c>
      <c r="H89" s="102">
        <f t="shared" si="7"/>
        <v>0</v>
      </c>
      <c r="I89" s="338"/>
      <c r="J89" s="19" t="str">
        <f>Wettkampfdaten!A3</f>
        <v>KiLa Wettkampf Altenstadt 2024</v>
      </c>
      <c r="K89" s="18" t="str">
        <f>Wettkampfdaten!D3</f>
        <v>08./09.06.2024</v>
      </c>
      <c r="L89" s="21" t="str">
        <f>Wettkampfdaten!F3</f>
        <v>Altenstadt</v>
      </c>
      <c r="M89" s="31" t="s">
        <v>29</v>
      </c>
      <c r="N89" s="30">
        <f>'Auswertung U10'!$N$9</f>
        <v>2</v>
      </c>
      <c r="O89" s="22">
        <f>'Auswertung U10'!$M$9</f>
        <v>12</v>
      </c>
      <c r="P89" s="61">
        <f>IF(Wettkampfdaten!$E$5&lt;&gt;"",COUNTA($C$79:$C$89)*Wettkampfdaten!$E$5,Wettkampfdaten!$E$6)</f>
        <v>30</v>
      </c>
    </row>
    <row r="90" spans="1:16" ht="15" customHeight="1" x14ac:dyDescent="0.2">
      <c r="A90" s="81">
        <v>1</v>
      </c>
      <c r="B90" s="294"/>
      <c r="C90" s="90"/>
      <c r="D90" s="91"/>
      <c r="E90" s="83"/>
      <c r="F90" s="83"/>
      <c r="G90" s="84"/>
      <c r="H90" s="84"/>
      <c r="I90" s="336" t="s">
        <v>20</v>
      </c>
      <c r="J90" s="19" t="str">
        <f>Wettkampfdaten!A3</f>
        <v>KiLa Wettkampf Altenstadt 2024</v>
      </c>
      <c r="K90" s="18" t="str">
        <f>Wettkampfdaten!D3</f>
        <v>08./09.06.2024</v>
      </c>
      <c r="L90" s="21" t="str">
        <f>Wettkampfdaten!F3</f>
        <v>Altenstadt</v>
      </c>
      <c r="M90" s="31" t="s">
        <v>29</v>
      </c>
      <c r="N90" s="30" t="str">
        <f>'Auswertung U10'!$N$10</f>
        <v/>
      </c>
      <c r="O90" s="22" t="str">
        <f>'Auswertung U10'!$M$10</f>
        <v/>
      </c>
      <c r="P90" s="61">
        <f>IF(Wettkampfdaten!$E$5&lt;&gt;"",COUNTA($C$90:$C$100)*Wettkampfdaten!$E$5,Wettkampfdaten!$E$6)</f>
        <v>30</v>
      </c>
    </row>
    <row r="91" spans="1:16" x14ac:dyDescent="0.2">
      <c r="A91" s="86">
        <v>2</v>
      </c>
      <c r="B91" s="295"/>
      <c r="C91" s="92"/>
      <c r="D91" s="93"/>
      <c r="E91" s="85"/>
      <c r="F91" s="85"/>
      <c r="G91" s="88" t="str">
        <f>IF(C91&lt;&gt; "",G90,"")</f>
        <v/>
      </c>
      <c r="H91" s="88" t="str">
        <f>IF(C91&lt;&gt; "",H$90,"")</f>
        <v/>
      </c>
      <c r="I91" s="337"/>
      <c r="J91" s="19" t="str">
        <f>Wettkampfdaten!A3</f>
        <v>KiLa Wettkampf Altenstadt 2024</v>
      </c>
      <c r="K91" s="18" t="str">
        <f>Wettkampfdaten!D3</f>
        <v>08./09.06.2024</v>
      </c>
      <c r="L91" s="21" t="str">
        <f>Wettkampfdaten!F3</f>
        <v>Altenstadt</v>
      </c>
      <c r="M91" s="31" t="s">
        <v>29</v>
      </c>
      <c r="N91" s="30" t="str">
        <f>'Auswertung U10'!$N$10</f>
        <v/>
      </c>
      <c r="O91" s="22" t="str">
        <f>'Auswertung U10'!$M$10</f>
        <v/>
      </c>
      <c r="P91" s="61">
        <f>IF(Wettkampfdaten!$E$5&lt;&gt;"",COUNTA($C$90:$C$100)*Wettkampfdaten!$E$5,Wettkampfdaten!$E$6)</f>
        <v>30</v>
      </c>
    </row>
    <row r="92" spans="1:16" x14ac:dyDescent="0.2">
      <c r="A92" s="86">
        <v>3</v>
      </c>
      <c r="B92" s="295"/>
      <c r="C92" s="92"/>
      <c r="D92" s="93"/>
      <c r="E92" s="85"/>
      <c r="F92" s="85"/>
      <c r="G92" s="88" t="str">
        <f>IF(C92&lt;&gt; "",G90,"")</f>
        <v/>
      </c>
      <c r="H92" s="88" t="str">
        <f t="shared" ref="H92:H100" si="8">IF(C92&lt;&gt; "",H$90,"")</f>
        <v/>
      </c>
      <c r="I92" s="337"/>
      <c r="J92" s="19" t="str">
        <f>Wettkampfdaten!A3</f>
        <v>KiLa Wettkampf Altenstadt 2024</v>
      </c>
      <c r="K92" s="18" t="str">
        <f>Wettkampfdaten!D3</f>
        <v>08./09.06.2024</v>
      </c>
      <c r="L92" s="21" t="str">
        <f>Wettkampfdaten!F3</f>
        <v>Altenstadt</v>
      </c>
      <c r="M92" s="31" t="s">
        <v>29</v>
      </c>
      <c r="N92" s="30" t="str">
        <f>'Auswertung U10'!$N$10</f>
        <v/>
      </c>
      <c r="O92" s="22" t="str">
        <f>'Auswertung U10'!$M$10</f>
        <v/>
      </c>
      <c r="P92" s="61">
        <f>IF(Wettkampfdaten!$E$5&lt;&gt;"",COUNTA($C$90:$C$100)*Wettkampfdaten!$E$5,Wettkampfdaten!$E$6)</f>
        <v>30</v>
      </c>
    </row>
    <row r="93" spans="1:16" x14ac:dyDescent="0.2">
      <c r="A93" s="86">
        <v>4</v>
      </c>
      <c r="B93" s="295"/>
      <c r="C93" s="92"/>
      <c r="D93" s="93"/>
      <c r="E93" s="85"/>
      <c r="F93" s="85"/>
      <c r="G93" s="88" t="str">
        <f>IF(C93&lt;&gt; "",G90,"")</f>
        <v/>
      </c>
      <c r="H93" s="88" t="str">
        <f t="shared" si="8"/>
        <v/>
      </c>
      <c r="I93" s="337"/>
      <c r="J93" s="19" t="str">
        <f>Wettkampfdaten!A3</f>
        <v>KiLa Wettkampf Altenstadt 2024</v>
      </c>
      <c r="K93" s="18" t="str">
        <f>Wettkampfdaten!D3</f>
        <v>08./09.06.2024</v>
      </c>
      <c r="L93" s="21" t="str">
        <f>Wettkampfdaten!F3</f>
        <v>Altenstadt</v>
      </c>
      <c r="M93" s="31" t="s">
        <v>29</v>
      </c>
      <c r="N93" s="30" t="str">
        <f>'Auswertung U10'!$N$10</f>
        <v/>
      </c>
      <c r="O93" s="22" t="str">
        <f>'Auswertung U10'!$M$10</f>
        <v/>
      </c>
      <c r="P93" s="61">
        <f>IF(Wettkampfdaten!$E$5&lt;&gt;"",COUNTA($C$90:$C$100)*Wettkampfdaten!$E$5,Wettkampfdaten!$E$6)</f>
        <v>30</v>
      </c>
    </row>
    <row r="94" spans="1:16" x14ac:dyDescent="0.2">
      <c r="A94" s="86">
        <v>5</v>
      </c>
      <c r="B94" s="295"/>
      <c r="C94" s="92"/>
      <c r="D94" s="93"/>
      <c r="E94" s="85"/>
      <c r="F94" s="85"/>
      <c r="G94" s="88" t="str">
        <f>IF(C94&lt;&gt; "",G90,"")</f>
        <v/>
      </c>
      <c r="H94" s="88" t="str">
        <f t="shared" si="8"/>
        <v/>
      </c>
      <c r="I94" s="337"/>
      <c r="J94" s="19" t="str">
        <f>Wettkampfdaten!A3</f>
        <v>KiLa Wettkampf Altenstadt 2024</v>
      </c>
      <c r="K94" s="18" t="str">
        <f>Wettkampfdaten!D3</f>
        <v>08./09.06.2024</v>
      </c>
      <c r="L94" s="21" t="str">
        <f>Wettkampfdaten!F3</f>
        <v>Altenstadt</v>
      </c>
      <c r="M94" s="31" t="s">
        <v>29</v>
      </c>
      <c r="N94" s="30" t="str">
        <f>'Auswertung U10'!$N$10</f>
        <v/>
      </c>
      <c r="O94" s="22" t="str">
        <f>'Auswertung U10'!$M$10</f>
        <v/>
      </c>
      <c r="P94" s="61">
        <f>IF(Wettkampfdaten!$E$5&lt;&gt;"",COUNTA($C$90:$C$100)*Wettkampfdaten!$E$5,Wettkampfdaten!$E$6)</f>
        <v>30</v>
      </c>
    </row>
    <row r="95" spans="1:16" x14ac:dyDescent="0.2">
      <c r="A95" s="86">
        <v>6</v>
      </c>
      <c r="B95" s="295"/>
      <c r="C95" s="92"/>
      <c r="D95" s="93"/>
      <c r="E95" s="85"/>
      <c r="F95" s="85"/>
      <c r="G95" s="88" t="str">
        <f>IF(C95&lt;&gt; "",G90,"")</f>
        <v/>
      </c>
      <c r="H95" s="88" t="str">
        <f t="shared" si="8"/>
        <v/>
      </c>
      <c r="I95" s="337"/>
      <c r="J95" s="19" t="str">
        <f>Wettkampfdaten!A3</f>
        <v>KiLa Wettkampf Altenstadt 2024</v>
      </c>
      <c r="K95" s="18" t="str">
        <f>Wettkampfdaten!D3</f>
        <v>08./09.06.2024</v>
      </c>
      <c r="L95" s="21" t="str">
        <f>Wettkampfdaten!F3</f>
        <v>Altenstadt</v>
      </c>
      <c r="M95" s="31" t="s">
        <v>29</v>
      </c>
      <c r="N95" s="30" t="str">
        <f>'Auswertung U10'!$N$10</f>
        <v/>
      </c>
      <c r="O95" s="22" t="str">
        <f>'Auswertung U10'!$M$10</f>
        <v/>
      </c>
      <c r="P95" s="61">
        <f>IF(Wettkampfdaten!$E$5&lt;&gt;"",COUNTA($C$90:$C$100)*Wettkampfdaten!$E$5,Wettkampfdaten!$E$6)</f>
        <v>30</v>
      </c>
    </row>
    <row r="96" spans="1:16" x14ac:dyDescent="0.2">
      <c r="A96" s="86">
        <v>7</v>
      </c>
      <c r="B96" s="295"/>
      <c r="C96" s="92"/>
      <c r="D96" s="93"/>
      <c r="E96" s="85"/>
      <c r="F96" s="85"/>
      <c r="G96" s="88" t="str">
        <f>IF(C96&lt;&gt; "",G90,"")</f>
        <v/>
      </c>
      <c r="H96" s="88" t="str">
        <f t="shared" si="8"/>
        <v/>
      </c>
      <c r="I96" s="337"/>
      <c r="J96" s="19" t="str">
        <f>Wettkampfdaten!A3</f>
        <v>KiLa Wettkampf Altenstadt 2024</v>
      </c>
      <c r="K96" s="18" t="str">
        <f>Wettkampfdaten!D3</f>
        <v>08./09.06.2024</v>
      </c>
      <c r="L96" s="21" t="str">
        <f>Wettkampfdaten!F3</f>
        <v>Altenstadt</v>
      </c>
      <c r="M96" s="31" t="s">
        <v>29</v>
      </c>
      <c r="N96" s="30" t="str">
        <f>'Auswertung U10'!$N$10</f>
        <v/>
      </c>
      <c r="O96" s="22" t="str">
        <f>'Auswertung U10'!$M$10</f>
        <v/>
      </c>
      <c r="P96" s="61">
        <f>IF(Wettkampfdaten!$E$5&lt;&gt;"",COUNTA($C$90:$C$100)*Wettkampfdaten!$E$5,Wettkampfdaten!$E$6)</f>
        <v>30</v>
      </c>
    </row>
    <row r="97" spans="1:16" x14ac:dyDescent="0.2">
      <c r="A97" s="86">
        <v>8</v>
      </c>
      <c r="B97" s="295"/>
      <c r="C97" s="92"/>
      <c r="D97" s="93"/>
      <c r="E97" s="85"/>
      <c r="F97" s="85"/>
      <c r="G97" s="88" t="str">
        <f>IF(C97&lt;&gt; "",G90,"")</f>
        <v/>
      </c>
      <c r="H97" s="88" t="str">
        <f t="shared" si="8"/>
        <v/>
      </c>
      <c r="I97" s="337"/>
      <c r="J97" s="19" t="str">
        <f>Wettkampfdaten!A3</f>
        <v>KiLa Wettkampf Altenstadt 2024</v>
      </c>
      <c r="K97" s="18" t="str">
        <f>Wettkampfdaten!D3</f>
        <v>08./09.06.2024</v>
      </c>
      <c r="L97" s="21" t="str">
        <f>Wettkampfdaten!F3</f>
        <v>Altenstadt</v>
      </c>
      <c r="M97" s="31" t="s">
        <v>29</v>
      </c>
      <c r="N97" s="30" t="str">
        <f>'Auswertung U10'!$N$10</f>
        <v/>
      </c>
      <c r="O97" s="22" t="str">
        <f>'Auswertung U10'!$M$10</f>
        <v/>
      </c>
      <c r="P97" s="61">
        <f>IF(Wettkampfdaten!$E$5&lt;&gt;"",COUNTA($C$90:$C$100)*Wettkampfdaten!$E$5,Wettkampfdaten!$E$6)</f>
        <v>30</v>
      </c>
    </row>
    <row r="98" spans="1:16" x14ac:dyDescent="0.2">
      <c r="A98" s="86">
        <v>9</v>
      </c>
      <c r="B98" s="295"/>
      <c r="C98" s="92"/>
      <c r="D98" s="93"/>
      <c r="E98" s="85"/>
      <c r="F98" s="85"/>
      <c r="G98" s="88" t="str">
        <f>IF(C98&lt;&gt; "",G90,"")</f>
        <v/>
      </c>
      <c r="H98" s="88" t="str">
        <f t="shared" si="8"/>
        <v/>
      </c>
      <c r="I98" s="337"/>
      <c r="J98" s="19" t="str">
        <f>Wettkampfdaten!A3</f>
        <v>KiLa Wettkampf Altenstadt 2024</v>
      </c>
      <c r="K98" s="18" t="str">
        <f>Wettkampfdaten!D3</f>
        <v>08./09.06.2024</v>
      </c>
      <c r="L98" s="21" t="str">
        <f>Wettkampfdaten!F3</f>
        <v>Altenstadt</v>
      </c>
      <c r="M98" s="31" t="s">
        <v>29</v>
      </c>
      <c r="N98" s="30" t="str">
        <f>'Auswertung U10'!$N$10</f>
        <v/>
      </c>
      <c r="O98" s="22" t="str">
        <f>'Auswertung U10'!$M$10</f>
        <v/>
      </c>
      <c r="P98" s="61">
        <f>IF(Wettkampfdaten!$E$5&lt;&gt;"",COUNTA($C$90:$C$100)*Wettkampfdaten!$E$5,Wettkampfdaten!$E$6)</f>
        <v>30</v>
      </c>
    </row>
    <row r="99" spans="1:16" x14ac:dyDescent="0.2">
      <c r="A99" s="86">
        <v>10</v>
      </c>
      <c r="B99" s="295"/>
      <c r="C99" s="92"/>
      <c r="D99" s="93"/>
      <c r="E99" s="85"/>
      <c r="F99" s="85"/>
      <c r="G99" s="88" t="str">
        <f>IF(C99&lt;&gt; "",G90,"")</f>
        <v/>
      </c>
      <c r="H99" s="88" t="str">
        <f t="shared" si="8"/>
        <v/>
      </c>
      <c r="I99" s="337"/>
      <c r="J99" s="19" t="str">
        <f>Wettkampfdaten!A3</f>
        <v>KiLa Wettkampf Altenstadt 2024</v>
      </c>
      <c r="K99" s="18" t="str">
        <f>Wettkampfdaten!D3</f>
        <v>08./09.06.2024</v>
      </c>
      <c r="L99" s="21" t="str">
        <f>Wettkampfdaten!F3</f>
        <v>Altenstadt</v>
      </c>
      <c r="M99" s="31" t="s">
        <v>29</v>
      </c>
      <c r="N99" s="30" t="str">
        <f>'Auswertung U10'!$N$10</f>
        <v/>
      </c>
      <c r="O99" s="22" t="str">
        <f>'Auswertung U10'!$M$10</f>
        <v/>
      </c>
      <c r="P99" s="61">
        <f>IF(Wettkampfdaten!$E$5&lt;&gt;"",COUNTA($C$90:$C$100)*Wettkampfdaten!$E$5,Wettkampfdaten!$E$6)</f>
        <v>30</v>
      </c>
    </row>
    <row r="100" spans="1:16" ht="15.75" thickBot="1" x14ac:dyDescent="0.25">
      <c r="A100" s="89">
        <v>11</v>
      </c>
      <c r="B100" s="296"/>
      <c r="C100" s="96"/>
      <c r="D100" s="97"/>
      <c r="E100" s="98"/>
      <c r="F100" s="98"/>
      <c r="G100" s="99" t="str">
        <f>IF(C100&lt;&gt; "",G90,"")</f>
        <v/>
      </c>
      <c r="H100" s="88" t="str">
        <f t="shared" si="8"/>
        <v/>
      </c>
      <c r="I100" s="338"/>
      <c r="J100" s="11" t="str">
        <f>Wettkampfdaten!A3</f>
        <v>KiLa Wettkampf Altenstadt 2024</v>
      </c>
      <c r="K100" s="9" t="str">
        <f>Wettkampfdaten!D3</f>
        <v>08./09.06.2024</v>
      </c>
      <c r="L100" s="10" t="str">
        <f>Wettkampfdaten!F3</f>
        <v>Altenstadt</v>
      </c>
      <c r="M100" s="31" t="s">
        <v>29</v>
      </c>
      <c r="N100" s="30" t="str">
        <f>'Auswertung U10'!$N$10</f>
        <v/>
      </c>
      <c r="O100" s="22" t="str">
        <f>'Auswertung U10'!$M$10</f>
        <v/>
      </c>
      <c r="P100" s="61">
        <f>IF(Wettkampfdaten!$E$5&lt;&gt;"",COUNTA($C$90:$C$100)*Wettkampfdaten!$E$5,Wettkampfdaten!$E$6)</f>
        <v>30</v>
      </c>
    </row>
    <row r="101" spans="1:16" ht="15" customHeight="1" x14ac:dyDescent="0.2">
      <c r="A101" s="63">
        <v>1</v>
      </c>
      <c r="B101" s="297"/>
      <c r="C101" s="75"/>
      <c r="D101" s="76"/>
      <c r="E101" s="65"/>
      <c r="F101" s="65"/>
      <c r="G101" s="66"/>
      <c r="H101" s="100"/>
      <c r="I101" s="336" t="s">
        <v>21</v>
      </c>
      <c r="J101" s="11" t="str">
        <f>Wettkampfdaten!A3</f>
        <v>KiLa Wettkampf Altenstadt 2024</v>
      </c>
      <c r="K101" s="9" t="str">
        <f>Wettkampfdaten!D3</f>
        <v>08./09.06.2024</v>
      </c>
      <c r="L101" s="10" t="str">
        <f>Wettkampfdaten!F3</f>
        <v>Altenstadt</v>
      </c>
      <c r="M101" s="31" t="s">
        <v>29</v>
      </c>
      <c r="N101" s="30" t="str">
        <f>'Auswertung U10'!$N$11</f>
        <v/>
      </c>
      <c r="O101" s="22" t="str">
        <f>'Auswertung U10'!$M$11</f>
        <v/>
      </c>
      <c r="P101" s="61">
        <f>IF(Wettkampfdaten!$E$5&lt;&gt;"",COUNTA($C$101:$C$111)*Wettkampfdaten!$E$5,Wettkampfdaten!$E$6)</f>
        <v>30</v>
      </c>
    </row>
    <row r="102" spans="1:16" x14ac:dyDescent="0.2">
      <c r="A102" s="67">
        <v>2</v>
      </c>
      <c r="B102" s="298"/>
      <c r="C102" s="77"/>
      <c r="D102" s="78"/>
      <c r="E102" s="69"/>
      <c r="F102" s="69"/>
      <c r="G102" s="70" t="str">
        <f>IF(C102&lt;&gt; "",G101,"")</f>
        <v/>
      </c>
      <c r="H102" s="101" t="str">
        <f>IF(C102&lt;&gt; "",H$101,"")</f>
        <v/>
      </c>
      <c r="I102" s="337"/>
      <c r="J102" s="11" t="str">
        <f>Wettkampfdaten!A3</f>
        <v>KiLa Wettkampf Altenstadt 2024</v>
      </c>
      <c r="K102" s="9" t="str">
        <f>Wettkampfdaten!D3</f>
        <v>08./09.06.2024</v>
      </c>
      <c r="L102" s="10" t="str">
        <f>Wettkampfdaten!F3</f>
        <v>Altenstadt</v>
      </c>
      <c r="M102" s="31" t="s">
        <v>29</v>
      </c>
      <c r="N102" s="30" t="str">
        <f>'Auswertung U10'!$N$11</f>
        <v/>
      </c>
      <c r="O102" s="22" t="str">
        <f>'Auswertung U10'!$M$11</f>
        <v/>
      </c>
      <c r="P102" s="61">
        <f>IF(Wettkampfdaten!$E$5&lt;&gt;"",COUNTA($C$101:$C$111)*Wettkampfdaten!$E$5,Wettkampfdaten!$E$6)</f>
        <v>30</v>
      </c>
    </row>
    <row r="103" spans="1:16" x14ac:dyDescent="0.2">
      <c r="A103" s="67">
        <v>3</v>
      </c>
      <c r="B103" s="298"/>
      <c r="C103" s="77"/>
      <c r="D103" s="78"/>
      <c r="E103" s="69"/>
      <c r="F103" s="69"/>
      <c r="G103" s="70" t="str">
        <f>IF(C103&lt;&gt; "",G101,"")</f>
        <v/>
      </c>
      <c r="H103" s="101" t="str">
        <f t="shared" ref="H103:H111" si="9">IF(C103&lt;&gt; "",H$101,"")</f>
        <v/>
      </c>
      <c r="I103" s="337"/>
      <c r="J103" s="11" t="str">
        <f>Wettkampfdaten!A3</f>
        <v>KiLa Wettkampf Altenstadt 2024</v>
      </c>
      <c r="K103" s="9" t="str">
        <f>Wettkampfdaten!D3</f>
        <v>08./09.06.2024</v>
      </c>
      <c r="L103" s="10" t="str">
        <f>Wettkampfdaten!F3</f>
        <v>Altenstadt</v>
      </c>
      <c r="M103" s="31" t="s">
        <v>29</v>
      </c>
      <c r="N103" s="30" t="str">
        <f>'Auswertung U10'!$N$11</f>
        <v/>
      </c>
      <c r="O103" s="22" t="str">
        <f>'Auswertung U10'!$M$11</f>
        <v/>
      </c>
      <c r="P103" s="61">
        <f>IF(Wettkampfdaten!$E$5&lt;&gt;"",COUNTA($C$101:$C$111)*Wettkampfdaten!$E$5,Wettkampfdaten!$E$6)</f>
        <v>30</v>
      </c>
    </row>
    <row r="104" spans="1:16" x14ac:dyDescent="0.2">
      <c r="A104" s="67">
        <v>4</v>
      </c>
      <c r="B104" s="298"/>
      <c r="C104" s="77"/>
      <c r="D104" s="78"/>
      <c r="E104" s="69"/>
      <c r="F104" s="69"/>
      <c r="G104" s="70" t="str">
        <f>IF(C104&lt;&gt; "",G101,"")</f>
        <v/>
      </c>
      <c r="H104" s="101" t="str">
        <f t="shared" si="9"/>
        <v/>
      </c>
      <c r="I104" s="337"/>
      <c r="J104" s="11" t="str">
        <f>Wettkampfdaten!A3</f>
        <v>KiLa Wettkampf Altenstadt 2024</v>
      </c>
      <c r="K104" s="9" t="str">
        <f>Wettkampfdaten!D3</f>
        <v>08./09.06.2024</v>
      </c>
      <c r="L104" s="10" t="str">
        <f>Wettkampfdaten!F3</f>
        <v>Altenstadt</v>
      </c>
      <c r="M104" s="31" t="s">
        <v>29</v>
      </c>
      <c r="N104" s="30" t="str">
        <f>'Auswertung U10'!$N$11</f>
        <v/>
      </c>
      <c r="O104" s="22" t="str">
        <f>'Auswertung U10'!$M$11</f>
        <v/>
      </c>
      <c r="P104" s="61">
        <f>IF(Wettkampfdaten!$E$5&lt;&gt;"",COUNTA($C$101:$C$111)*Wettkampfdaten!$E$5,Wettkampfdaten!$E$6)</f>
        <v>30</v>
      </c>
    </row>
    <row r="105" spans="1:16" x14ac:dyDescent="0.2">
      <c r="A105" s="67">
        <v>5</v>
      </c>
      <c r="B105" s="298"/>
      <c r="C105" s="77"/>
      <c r="D105" s="78"/>
      <c r="E105" s="69"/>
      <c r="F105" s="69"/>
      <c r="G105" s="70" t="str">
        <f>IF(C105&lt;&gt; "",G101,"")</f>
        <v/>
      </c>
      <c r="H105" s="101" t="str">
        <f t="shared" si="9"/>
        <v/>
      </c>
      <c r="I105" s="337"/>
      <c r="J105" s="11" t="str">
        <f>Wettkampfdaten!A3</f>
        <v>KiLa Wettkampf Altenstadt 2024</v>
      </c>
      <c r="K105" s="9" t="str">
        <f>Wettkampfdaten!D3</f>
        <v>08./09.06.2024</v>
      </c>
      <c r="L105" s="10" t="str">
        <f>Wettkampfdaten!F3</f>
        <v>Altenstadt</v>
      </c>
      <c r="M105" s="31" t="s">
        <v>29</v>
      </c>
      <c r="N105" s="30" t="str">
        <f>'Auswertung U10'!$N$11</f>
        <v/>
      </c>
      <c r="O105" s="22" t="str">
        <f>'Auswertung U10'!$M$11</f>
        <v/>
      </c>
      <c r="P105" s="61">
        <f>IF(Wettkampfdaten!$E$5&lt;&gt;"",COUNTA($C$101:$C$111)*Wettkampfdaten!$E$5,Wettkampfdaten!$E$6)</f>
        <v>30</v>
      </c>
    </row>
    <row r="106" spans="1:16" x14ac:dyDescent="0.2">
      <c r="A106" s="67">
        <v>6</v>
      </c>
      <c r="B106" s="298"/>
      <c r="C106" s="77"/>
      <c r="D106" s="78"/>
      <c r="E106" s="69"/>
      <c r="F106" s="69"/>
      <c r="G106" s="70" t="str">
        <f>IF(C106&lt;&gt; "",G101,"")</f>
        <v/>
      </c>
      <c r="H106" s="101" t="str">
        <f t="shared" si="9"/>
        <v/>
      </c>
      <c r="I106" s="337"/>
      <c r="J106" s="11" t="str">
        <f>Wettkampfdaten!A3</f>
        <v>KiLa Wettkampf Altenstadt 2024</v>
      </c>
      <c r="K106" s="9" t="str">
        <f>Wettkampfdaten!D3</f>
        <v>08./09.06.2024</v>
      </c>
      <c r="L106" s="10" t="str">
        <f>Wettkampfdaten!F3</f>
        <v>Altenstadt</v>
      </c>
      <c r="M106" s="31" t="s">
        <v>29</v>
      </c>
      <c r="N106" s="30" t="str">
        <f>'Auswertung U10'!$N$11</f>
        <v/>
      </c>
      <c r="O106" s="22" t="str">
        <f>'Auswertung U10'!$M$11</f>
        <v/>
      </c>
      <c r="P106" s="61">
        <f>IF(Wettkampfdaten!$E$5&lt;&gt;"",COUNTA($C$101:$C$111)*Wettkampfdaten!$E$5,Wettkampfdaten!$E$6)</f>
        <v>30</v>
      </c>
    </row>
    <row r="107" spans="1:16" x14ac:dyDescent="0.2">
      <c r="A107" s="67">
        <v>7</v>
      </c>
      <c r="B107" s="298"/>
      <c r="C107" s="77"/>
      <c r="D107" s="78"/>
      <c r="E107" s="69"/>
      <c r="F107" s="69"/>
      <c r="G107" s="70" t="str">
        <f>IF(C107&lt;&gt; "",G101,"")</f>
        <v/>
      </c>
      <c r="H107" s="101" t="str">
        <f t="shared" si="9"/>
        <v/>
      </c>
      <c r="I107" s="337"/>
      <c r="J107" s="11" t="str">
        <f>Wettkampfdaten!A3</f>
        <v>KiLa Wettkampf Altenstadt 2024</v>
      </c>
      <c r="K107" s="9" t="str">
        <f>Wettkampfdaten!D3</f>
        <v>08./09.06.2024</v>
      </c>
      <c r="L107" s="10" t="str">
        <f>Wettkampfdaten!F3</f>
        <v>Altenstadt</v>
      </c>
      <c r="M107" s="31" t="s">
        <v>29</v>
      </c>
      <c r="N107" s="30" t="str">
        <f>'Auswertung U10'!$N$11</f>
        <v/>
      </c>
      <c r="O107" s="22" t="str">
        <f>'Auswertung U10'!$M$11</f>
        <v/>
      </c>
      <c r="P107" s="61">
        <f>IF(Wettkampfdaten!$E$5&lt;&gt;"",COUNTA($C$101:$C$111)*Wettkampfdaten!$E$5,Wettkampfdaten!$E$6)</f>
        <v>30</v>
      </c>
    </row>
    <row r="108" spans="1:16" x14ac:dyDescent="0.2">
      <c r="A108" s="67">
        <v>8</v>
      </c>
      <c r="B108" s="298"/>
      <c r="C108" s="77"/>
      <c r="D108" s="78"/>
      <c r="E108" s="69"/>
      <c r="F108" s="69"/>
      <c r="G108" s="70" t="str">
        <f>IF(C108&lt;&gt; "",G101,"")</f>
        <v/>
      </c>
      <c r="H108" s="101" t="str">
        <f t="shared" si="9"/>
        <v/>
      </c>
      <c r="I108" s="337"/>
      <c r="J108" s="11" t="str">
        <f>Wettkampfdaten!A3</f>
        <v>KiLa Wettkampf Altenstadt 2024</v>
      </c>
      <c r="K108" s="9" t="str">
        <f>Wettkampfdaten!D3</f>
        <v>08./09.06.2024</v>
      </c>
      <c r="L108" s="10" t="str">
        <f>Wettkampfdaten!F3</f>
        <v>Altenstadt</v>
      </c>
      <c r="M108" s="31" t="s">
        <v>29</v>
      </c>
      <c r="N108" s="30" t="str">
        <f>'Auswertung U10'!$N$11</f>
        <v/>
      </c>
      <c r="O108" s="22" t="str">
        <f>'Auswertung U10'!$M$11</f>
        <v/>
      </c>
      <c r="P108" s="61">
        <f>IF(Wettkampfdaten!$E$5&lt;&gt;"",COUNTA($C$101:$C$111)*Wettkampfdaten!$E$5,Wettkampfdaten!$E$6)</f>
        <v>30</v>
      </c>
    </row>
    <row r="109" spans="1:16" x14ac:dyDescent="0.2">
      <c r="A109" s="67">
        <v>9</v>
      </c>
      <c r="B109" s="298"/>
      <c r="C109" s="77"/>
      <c r="D109" s="78"/>
      <c r="E109" s="69"/>
      <c r="F109" s="69"/>
      <c r="G109" s="70" t="str">
        <f>IF(C109&lt;&gt; "",G101,"")</f>
        <v/>
      </c>
      <c r="H109" s="101" t="str">
        <f t="shared" si="9"/>
        <v/>
      </c>
      <c r="I109" s="337"/>
      <c r="J109" s="11" t="str">
        <f>Wettkampfdaten!A3</f>
        <v>KiLa Wettkampf Altenstadt 2024</v>
      </c>
      <c r="K109" s="9" t="str">
        <f>Wettkampfdaten!D3</f>
        <v>08./09.06.2024</v>
      </c>
      <c r="L109" s="10" t="str">
        <f>Wettkampfdaten!F3</f>
        <v>Altenstadt</v>
      </c>
      <c r="M109" s="31" t="s">
        <v>29</v>
      </c>
      <c r="N109" s="30" t="str">
        <f>'Auswertung U10'!$N$11</f>
        <v/>
      </c>
      <c r="O109" s="22" t="str">
        <f>'Auswertung U10'!$M$11</f>
        <v/>
      </c>
      <c r="P109" s="61">
        <f>IF(Wettkampfdaten!$E$5&lt;&gt;"",COUNTA($C$101:$C$111)*Wettkampfdaten!$E$5,Wettkampfdaten!$E$6)</f>
        <v>30</v>
      </c>
    </row>
    <row r="110" spans="1:16" x14ac:dyDescent="0.2">
      <c r="A110" s="67">
        <v>10</v>
      </c>
      <c r="B110" s="298"/>
      <c r="C110" s="77"/>
      <c r="D110" s="78"/>
      <c r="E110" s="69"/>
      <c r="F110" s="69"/>
      <c r="G110" s="70" t="str">
        <f>IF(C110&lt;&gt; "",G101,"")</f>
        <v/>
      </c>
      <c r="H110" s="101" t="str">
        <f t="shared" si="9"/>
        <v/>
      </c>
      <c r="I110" s="337"/>
      <c r="J110" s="11" t="str">
        <f>Wettkampfdaten!A3</f>
        <v>KiLa Wettkampf Altenstadt 2024</v>
      </c>
      <c r="K110" s="9" t="str">
        <f>Wettkampfdaten!D3</f>
        <v>08./09.06.2024</v>
      </c>
      <c r="L110" s="10" t="str">
        <f>Wettkampfdaten!F3</f>
        <v>Altenstadt</v>
      </c>
      <c r="M110" s="31" t="s">
        <v>29</v>
      </c>
      <c r="N110" s="30" t="str">
        <f>'Auswertung U10'!$N$11</f>
        <v/>
      </c>
      <c r="O110" s="22" t="str">
        <f>'Auswertung U10'!$M$11</f>
        <v/>
      </c>
      <c r="P110" s="61">
        <f>IF(Wettkampfdaten!$E$5&lt;&gt;"",COUNTA($C$101:$C$111)*Wettkampfdaten!$E$5,Wettkampfdaten!$E$6)</f>
        <v>30</v>
      </c>
    </row>
    <row r="111" spans="1:16" ht="15.75" thickBot="1" x14ac:dyDescent="0.25">
      <c r="A111" s="71">
        <v>11</v>
      </c>
      <c r="B111" s="299"/>
      <c r="C111" s="79"/>
      <c r="D111" s="80"/>
      <c r="E111" s="73"/>
      <c r="F111" s="73"/>
      <c r="G111" s="74" t="str">
        <f>IF(C111&lt;&gt; "",G101,"")</f>
        <v/>
      </c>
      <c r="H111" s="102" t="str">
        <f t="shared" si="9"/>
        <v/>
      </c>
      <c r="I111" s="338"/>
      <c r="J111" s="11" t="str">
        <f>Wettkampfdaten!A3</f>
        <v>KiLa Wettkampf Altenstadt 2024</v>
      </c>
      <c r="K111" s="9" t="str">
        <f>Wettkampfdaten!D3</f>
        <v>08./09.06.2024</v>
      </c>
      <c r="L111" s="10" t="str">
        <f>Wettkampfdaten!F3</f>
        <v>Altenstadt</v>
      </c>
      <c r="M111" s="31" t="s">
        <v>29</v>
      </c>
      <c r="N111" s="30" t="str">
        <f>'Auswertung U10'!$N$11</f>
        <v/>
      </c>
      <c r="O111" s="22" t="str">
        <f>'Auswertung U10'!$M$11</f>
        <v/>
      </c>
      <c r="P111" s="61">
        <f>IF(Wettkampfdaten!$E$5&lt;&gt;"",COUNTA($C$101:$C$111)*Wettkampfdaten!$E$5,Wettkampfdaten!$E$6)</f>
        <v>30</v>
      </c>
    </row>
    <row r="112" spans="1:16" ht="15" customHeight="1" x14ac:dyDescent="0.2">
      <c r="A112" s="81">
        <v>1</v>
      </c>
      <c r="B112" s="294"/>
      <c r="C112" s="90"/>
      <c r="D112" s="91"/>
      <c r="E112" s="83"/>
      <c r="F112" s="83"/>
      <c r="G112" s="84"/>
      <c r="H112" s="84"/>
      <c r="I112" s="336" t="s">
        <v>22</v>
      </c>
      <c r="J112" s="11" t="str">
        <f>Wettkampfdaten!A3</f>
        <v>KiLa Wettkampf Altenstadt 2024</v>
      </c>
      <c r="K112" s="9" t="str">
        <f>Wettkampfdaten!D3</f>
        <v>08./09.06.2024</v>
      </c>
      <c r="L112" s="10" t="str">
        <f>Wettkampfdaten!F3</f>
        <v>Altenstadt</v>
      </c>
      <c r="M112" s="31" t="s">
        <v>29</v>
      </c>
      <c r="N112" s="30" t="str">
        <f>'Auswertung U10'!$N$12</f>
        <v/>
      </c>
      <c r="O112" s="22" t="str">
        <f>'Auswertung U10'!$M$12</f>
        <v/>
      </c>
      <c r="P112" s="61">
        <f>IF(Wettkampfdaten!$E$5&lt;&gt;"",COUNTA($C$112:$C$122)*Wettkampfdaten!$E$5,Wettkampfdaten!$E$6)</f>
        <v>30</v>
      </c>
    </row>
    <row r="113" spans="1:16" x14ac:dyDescent="0.2">
      <c r="A113" s="86">
        <v>2</v>
      </c>
      <c r="B113" s="295"/>
      <c r="C113" s="92"/>
      <c r="D113" s="93"/>
      <c r="E113" s="85"/>
      <c r="F113" s="85"/>
      <c r="G113" s="88" t="str">
        <f>IF(C113&lt;&gt; "",G112,"")</f>
        <v/>
      </c>
      <c r="H113" s="88" t="str">
        <f>IF(C113&lt;&gt; "",H$112,"")</f>
        <v/>
      </c>
      <c r="I113" s="337"/>
      <c r="J113" s="11" t="str">
        <f>Wettkampfdaten!A3</f>
        <v>KiLa Wettkampf Altenstadt 2024</v>
      </c>
      <c r="K113" s="9" t="str">
        <f>Wettkampfdaten!D3</f>
        <v>08./09.06.2024</v>
      </c>
      <c r="L113" s="10" t="str">
        <f>Wettkampfdaten!F3</f>
        <v>Altenstadt</v>
      </c>
      <c r="M113" s="31" t="s">
        <v>29</v>
      </c>
      <c r="N113" s="30" t="str">
        <f>'Auswertung U10'!$N$12</f>
        <v/>
      </c>
      <c r="O113" s="22" t="str">
        <f>'Auswertung U10'!$M$12</f>
        <v/>
      </c>
      <c r="P113" s="61">
        <f>IF(Wettkampfdaten!$E$5&lt;&gt;"",COUNTA($C$112:$C$122)*Wettkampfdaten!$E$5,Wettkampfdaten!$E$6)</f>
        <v>30</v>
      </c>
    </row>
    <row r="114" spans="1:16" x14ac:dyDescent="0.2">
      <c r="A114" s="86">
        <v>3</v>
      </c>
      <c r="B114" s="295"/>
      <c r="C114" s="92"/>
      <c r="D114" s="93"/>
      <c r="E114" s="85"/>
      <c r="F114" s="85"/>
      <c r="G114" s="88" t="str">
        <f>IF(C114&lt;&gt; "",G112,"")</f>
        <v/>
      </c>
      <c r="H114" s="88" t="str">
        <f t="shared" ref="H114:H122" si="10">IF(C114&lt;&gt; "",H$112,"")</f>
        <v/>
      </c>
      <c r="I114" s="337"/>
      <c r="J114" s="11" t="str">
        <f>Wettkampfdaten!A3</f>
        <v>KiLa Wettkampf Altenstadt 2024</v>
      </c>
      <c r="K114" s="9" t="str">
        <f>Wettkampfdaten!D3</f>
        <v>08./09.06.2024</v>
      </c>
      <c r="L114" s="10" t="str">
        <f>Wettkampfdaten!F3</f>
        <v>Altenstadt</v>
      </c>
      <c r="M114" s="31" t="s">
        <v>29</v>
      </c>
      <c r="N114" s="30" t="str">
        <f>'Auswertung U10'!$N$12</f>
        <v/>
      </c>
      <c r="O114" s="22" t="str">
        <f>'Auswertung U10'!$M$12</f>
        <v/>
      </c>
      <c r="P114" s="61">
        <f>IF(Wettkampfdaten!$E$5&lt;&gt;"",COUNTA($C$112:$C$122)*Wettkampfdaten!$E$5,Wettkampfdaten!$E$6)</f>
        <v>30</v>
      </c>
    </row>
    <row r="115" spans="1:16" x14ac:dyDescent="0.2">
      <c r="A115" s="86">
        <v>4</v>
      </c>
      <c r="B115" s="295"/>
      <c r="C115" s="92"/>
      <c r="D115" s="93"/>
      <c r="E115" s="85"/>
      <c r="F115" s="85"/>
      <c r="G115" s="88" t="str">
        <f>IF(C115&lt;&gt; "",G112,"")</f>
        <v/>
      </c>
      <c r="H115" s="88" t="str">
        <f t="shared" si="10"/>
        <v/>
      </c>
      <c r="I115" s="337"/>
      <c r="J115" s="11" t="str">
        <f>Wettkampfdaten!A3</f>
        <v>KiLa Wettkampf Altenstadt 2024</v>
      </c>
      <c r="K115" s="9" t="str">
        <f>Wettkampfdaten!D3</f>
        <v>08./09.06.2024</v>
      </c>
      <c r="L115" s="10" t="str">
        <f>Wettkampfdaten!F3</f>
        <v>Altenstadt</v>
      </c>
      <c r="M115" s="31" t="s">
        <v>29</v>
      </c>
      <c r="N115" s="30" t="str">
        <f>'Auswertung U10'!$N$12</f>
        <v/>
      </c>
      <c r="O115" s="22" t="str">
        <f>'Auswertung U10'!$M$12</f>
        <v/>
      </c>
      <c r="P115" s="61">
        <f>IF(Wettkampfdaten!$E$5&lt;&gt;"",COUNTA($C$112:$C$122)*Wettkampfdaten!$E$5,Wettkampfdaten!$E$6)</f>
        <v>30</v>
      </c>
    </row>
    <row r="116" spans="1:16" x14ac:dyDescent="0.2">
      <c r="A116" s="86">
        <v>5</v>
      </c>
      <c r="B116" s="295"/>
      <c r="C116" s="92"/>
      <c r="D116" s="93"/>
      <c r="E116" s="85"/>
      <c r="F116" s="85"/>
      <c r="G116" s="88" t="str">
        <f>IF(C116&lt;&gt; "",G112,"")</f>
        <v/>
      </c>
      <c r="H116" s="88" t="str">
        <f t="shared" si="10"/>
        <v/>
      </c>
      <c r="I116" s="337"/>
      <c r="J116" s="11" t="str">
        <f>Wettkampfdaten!A3</f>
        <v>KiLa Wettkampf Altenstadt 2024</v>
      </c>
      <c r="K116" s="9" t="str">
        <f>Wettkampfdaten!D3</f>
        <v>08./09.06.2024</v>
      </c>
      <c r="L116" s="10" t="str">
        <f>Wettkampfdaten!F3</f>
        <v>Altenstadt</v>
      </c>
      <c r="M116" s="31" t="s">
        <v>29</v>
      </c>
      <c r="N116" s="30" t="str">
        <f>'Auswertung U10'!$N$12</f>
        <v/>
      </c>
      <c r="O116" s="22" t="str">
        <f>'Auswertung U10'!$M$12</f>
        <v/>
      </c>
      <c r="P116" s="61">
        <f>IF(Wettkampfdaten!$E$5&lt;&gt;"",COUNTA($C$112:$C$122)*Wettkampfdaten!$E$5,Wettkampfdaten!$E$6)</f>
        <v>30</v>
      </c>
    </row>
    <row r="117" spans="1:16" x14ac:dyDescent="0.2">
      <c r="A117" s="86">
        <v>6</v>
      </c>
      <c r="B117" s="295"/>
      <c r="C117" s="92"/>
      <c r="D117" s="93"/>
      <c r="E117" s="85"/>
      <c r="F117" s="85"/>
      <c r="G117" s="88" t="str">
        <f>IF(C117&lt;&gt; "",G112,"")</f>
        <v/>
      </c>
      <c r="H117" s="88" t="str">
        <f t="shared" si="10"/>
        <v/>
      </c>
      <c r="I117" s="337"/>
      <c r="J117" s="11" t="str">
        <f>Wettkampfdaten!A3</f>
        <v>KiLa Wettkampf Altenstadt 2024</v>
      </c>
      <c r="K117" s="9" t="str">
        <f>Wettkampfdaten!D3</f>
        <v>08./09.06.2024</v>
      </c>
      <c r="L117" s="10" t="str">
        <f>Wettkampfdaten!F3</f>
        <v>Altenstadt</v>
      </c>
      <c r="M117" s="31" t="s">
        <v>29</v>
      </c>
      <c r="N117" s="30" t="str">
        <f>'Auswertung U10'!$N$12</f>
        <v/>
      </c>
      <c r="O117" s="22" t="str">
        <f>'Auswertung U10'!$M$12</f>
        <v/>
      </c>
      <c r="P117" s="61">
        <f>IF(Wettkampfdaten!$E$5&lt;&gt;"",COUNTA($C$112:$C$122)*Wettkampfdaten!$E$5,Wettkampfdaten!$E$6)</f>
        <v>30</v>
      </c>
    </row>
    <row r="118" spans="1:16" x14ac:dyDescent="0.2">
      <c r="A118" s="86">
        <v>7</v>
      </c>
      <c r="B118" s="295"/>
      <c r="C118" s="92"/>
      <c r="D118" s="93"/>
      <c r="E118" s="85"/>
      <c r="F118" s="85"/>
      <c r="G118" s="88" t="str">
        <f>IF(C118&lt;&gt; "",G112,"")</f>
        <v/>
      </c>
      <c r="H118" s="88" t="str">
        <f t="shared" si="10"/>
        <v/>
      </c>
      <c r="I118" s="337"/>
      <c r="J118" s="11" t="str">
        <f>Wettkampfdaten!A3</f>
        <v>KiLa Wettkampf Altenstadt 2024</v>
      </c>
      <c r="K118" s="9" t="str">
        <f>Wettkampfdaten!D3</f>
        <v>08./09.06.2024</v>
      </c>
      <c r="L118" s="10" t="str">
        <f>Wettkampfdaten!F3</f>
        <v>Altenstadt</v>
      </c>
      <c r="M118" s="31" t="s">
        <v>29</v>
      </c>
      <c r="N118" s="30" t="str">
        <f>'Auswertung U10'!$N$12</f>
        <v/>
      </c>
      <c r="O118" s="22" t="str">
        <f>'Auswertung U10'!$M$12</f>
        <v/>
      </c>
      <c r="P118" s="61">
        <f>IF(Wettkampfdaten!$E$5&lt;&gt;"",COUNTA($C$112:$C$122)*Wettkampfdaten!$E$5,Wettkampfdaten!$E$6)</f>
        <v>30</v>
      </c>
    </row>
    <row r="119" spans="1:16" x14ac:dyDescent="0.2">
      <c r="A119" s="86">
        <v>8</v>
      </c>
      <c r="B119" s="295"/>
      <c r="C119" s="92"/>
      <c r="D119" s="93"/>
      <c r="E119" s="85"/>
      <c r="F119" s="85"/>
      <c r="G119" s="88" t="str">
        <f>IF(C119&lt;&gt; "",G112,"")</f>
        <v/>
      </c>
      <c r="H119" s="88" t="str">
        <f t="shared" si="10"/>
        <v/>
      </c>
      <c r="I119" s="337"/>
      <c r="J119" s="11" t="str">
        <f>Wettkampfdaten!A3</f>
        <v>KiLa Wettkampf Altenstadt 2024</v>
      </c>
      <c r="K119" s="9" t="str">
        <f>Wettkampfdaten!D3</f>
        <v>08./09.06.2024</v>
      </c>
      <c r="L119" s="10" t="str">
        <f>Wettkampfdaten!F3</f>
        <v>Altenstadt</v>
      </c>
      <c r="M119" s="31" t="s">
        <v>29</v>
      </c>
      <c r="N119" s="30" t="str">
        <f>'Auswertung U10'!$N$12</f>
        <v/>
      </c>
      <c r="O119" s="22" t="str">
        <f>'Auswertung U10'!$M$12</f>
        <v/>
      </c>
      <c r="P119" s="61">
        <f>IF(Wettkampfdaten!$E$5&lt;&gt;"",COUNTA($C$112:$C$122)*Wettkampfdaten!$E$5,Wettkampfdaten!$E$6)</f>
        <v>30</v>
      </c>
    </row>
    <row r="120" spans="1:16" x14ac:dyDescent="0.2">
      <c r="A120" s="86">
        <v>9</v>
      </c>
      <c r="B120" s="295"/>
      <c r="C120" s="92"/>
      <c r="D120" s="93"/>
      <c r="E120" s="85"/>
      <c r="F120" s="85"/>
      <c r="G120" s="88" t="str">
        <f>IF(C120&lt;&gt; "",G112,"")</f>
        <v/>
      </c>
      <c r="H120" s="88" t="str">
        <f t="shared" si="10"/>
        <v/>
      </c>
      <c r="I120" s="337"/>
      <c r="J120" s="11" t="str">
        <f>Wettkampfdaten!A3</f>
        <v>KiLa Wettkampf Altenstadt 2024</v>
      </c>
      <c r="K120" s="9" t="str">
        <f>Wettkampfdaten!D3</f>
        <v>08./09.06.2024</v>
      </c>
      <c r="L120" s="10" t="str">
        <f>Wettkampfdaten!F3</f>
        <v>Altenstadt</v>
      </c>
      <c r="M120" s="31" t="s">
        <v>29</v>
      </c>
      <c r="N120" s="30" t="str">
        <f>'Auswertung U10'!$N$12</f>
        <v/>
      </c>
      <c r="O120" s="22" t="str">
        <f>'Auswertung U10'!$M$12</f>
        <v/>
      </c>
      <c r="P120" s="61">
        <f>IF(Wettkampfdaten!$E$5&lt;&gt;"",COUNTA($C$112:$C$122)*Wettkampfdaten!$E$5,Wettkampfdaten!$E$6)</f>
        <v>30</v>
      </c>
    </row>
    <row r="121" spans="1:16" x14ac:dyDescent="0.2">
      <c r="A121" s="86">
        <v>10</v>
      </c>
      <c r="B121" s="295"/>
      <c r="C121" s="92"/>
      <c r="D121" s="93"/>
      <c r="E121" s="85"/>
      <c r="F121" s="85"/>
      <c r="G121" s="88" t="str">
        <f>IF(C121&lt;&gt; "",G112,"")</f>
        <v/>
      </c>
      <c r="H121" s="88" t="str">
        <f t="shared" si="10"/>
        <v/>
      </c>
      <c r="I121" s="337"/>
      <c r="J121" s="11" t="str">
        <f>Wettkampfdaten!A3</f>
        <v>KiLa Wettkampf Altenstadt 2024</v>
      </c>
      <c r="K121" s="9" t="str">
        <f>Wettkampfdaten!D3</f>
        <v>08./09.06.2024</v>
      </c>
      <c r="L121" s="10" t="str">
        <f>Wettkampfdaten!F3</f>
        <v>Altenstadt</v>
      </c>
      <c r="M121" s="31" t="s">
        <v>29</v>
      </c>
      <c r="N121" s="30" t="str">
        <f>'Auswertung U10'!$N$12</f>
        <v/>
      </c>
      <c r="O121" s="22" t="str">
        <f>'Auswertung U10'!$M$12</f>
        <v/>
      </c>
      <c r="P121" s="61">
        <f>IF(Wettkampfdaten!$E$5&lt;&gt;"",COUNTA($C$112:$C$122)*Wettkampfdaten!$E$5,Wettkampfdaten!$E$6)</f>
        <v>30</v>
      </c>
    </row>
    <row r="122" spans="1:16" ht="15.75" thickBot="1" x14ac:dyDescent="0.25">
      <c r="A122" s="89">
        <v>11</v>
      </c>
      <c r="B122" s="296"/>
      <c r="C122" s="96"/>
      <c r="D122" s="97"/>
      <c r="E122" s="98"/>
      <c r="F122" s="98"/>
      <c r="G122" s="99" t="str">
        <f>IF(C122&lt;&gt; "",G112,"")</f>
        <v/>
      </c>
      <c r="H122" s="88" t="str">
        <f t="shared" si="10"/>
        <v/>
      </c>
      <c r="I122" s="338"/>
      <c r="J122" s="11" t="str">
        <f>Wettkampfdaten!A3</f>
        <v>KiLa Wettkampf Altenstadt 2024</v>
      </c>
      <c r="K122" s="9" t="str">
        <f>Wettkampfdaten!D3</f>
        <v>08./09.06.2024</v>
      </c>
      <c r="L122" s="10" t="str">
        <f>Wettkampfdaten!F3</f>
        <v>Altenstadt</v>
      </c>
      <c r="M122" s="31" t="s">
        <v>29</v>
      </c>
      <c r="N122" s="30" t="str">
        <f>'Auswertung U10'!$N$12</f>
        <v/>
      </c>
      <c r="O122" s="22" t="str">
        <f>'Auswertung U10'!$M$12</f>
        <v/>
      </c>
      <c r="P122" s="61">
        <f>IF(Wettkampfdaten!$E$5&lt;&gt;"",COUNTA($C$112:$C$122)*Wettkampfdaten!$E$5,Wettkampfdaten!$E$6)</f>
        <v>30</v>
      </c>
    </row>
    <row r="123" spans="1:16" ht="15" customHeight="1" x14ac:dyDescent="0.2">
      <c r="A123" s="63">
        <v>1</v>
      </c>
      <c r="B123" s="297"/>
      <c r="C123" s="75"/>
      <c r="D123" s="76"/>
      <c r="E123" s="65"/>
      <c r="F123" s="65"/>
      <c r="G123" s="66"/>
      <c r="H123" s="100"/>
      <c r="I123" s="336" t="s">
        <v>23</v>
      </c>
      <c r="J123" s="11" t="str">
        <f>Wettkampfdaten!A3</f>
        <v>KiLa Wettkampf Altenstadt 2024</v>
      </c>
      <c r="K123" s="9" t="str">
        <f>Wettkampfdaten!D3</f>
        <v>08./09.06.2024</v>
      </c>
      <c r="L123" s="10" t="str">
        <f>Wettkampfdaten!F3</f>
        <v>Altenstadt</v>
      </c>
      <c r="M123" s="31" t="s">
        <v>29</v>
      </c>
      <c r="N123" s="30" t="str">
        <f>'Auswertung U10'!$N$13</f>
        <v/>
      </c>
      <c r="O123" s="22" t="str">
        <f>'Auswertung U10'!$M$13</f>
        <v/>
      </c>
      <c r="P123" s="61">
        <f>IF(Wettkampfdaten!$E$5&lt;&gt;"",COUNTA($C$123:$C$133)*Wettkampfdaten!$E$5,Wettkampfdaten!$E$6)</f>
        <v>30</v>
      </c>
    </row>
    <row r="124" spans="1:16" x14ac:dyDescent="0.2">
      <c r="A124" s="67">
        <v>2</v>
      </c>
      <c r="B124" s="298"/>
      <c r="C124" s="77"/>
      <c r="D124" s="78"/>
      <c r="E124" s="69"/>
      <c r="F124" s="69"/>
      <c r="G124" s="70" t="str">
        <f>IF(C124&lt;&gt; "",G123,"")</f>
        <v/>
      </c>
      <c r="H124" s="101" t="str">
        <f>IF(C124&lt;&gt; "",H$123,"")</f>
        <v/>
      </c>
      <c r="I124" s="337"/>
      <c r="J124" s="11" t="str">
        <f>Wettkampfdaten!A3</f>
        <v>KiLa Wettkampf Altenstadt 2024</v>
      </c>
      <c r="K124" s="9" t="str">
        <f>Wettkampfdaten!D3</f>
        <v>08./09.06.2024</v>
      </c>
      <c r="L124" s="10" t="str">
        <f>Wettkampfdaten!F3</f>
        <v>Altenstadt</v>
      </c>
      <c r="M124" s="31" t="s">
        <v>29</v>
      </c>
      <c r="N124" s="30" t="str">
        <f>'Auswertung U10'!$N$13</f>
        <v/>
      </c>
      <c r="O124" s="22" t="str">
        <f>'Auswertung U10'!$M$13</f>
        <v/>
      </c>
      <c r="P124" s="61">
        <f>IF(Wettkampfdaten!$E$5&lt;&gt;"",COUNTA($C$123:$C$133)*Wettkampfdaten!$E$5,Wettkampfdaten!$E$6)</f>
        <v>30</v>
      </c>
    </row>
    <row r="125" spans="1:16" x14ac:dyDescent="0.2">
      <c r="A125" s="67">
        <v>3</v>
      </c>
      <c r="B125" s="298"/>
      <c r="C125" s="77"/>
      <c r="D125" s="78"/>
      <c r="E125" s="69"/>
      <c r="F125" s="69"/>
      <c r="G125" s="70" t="str">
        <f>IF(C125&lt;&gt; "",G123,"")</f>
        <v/>
      </c>
      <c r="H125" s="101" t="str">
        <f t="shared" ref="H125:H133" si="11">IF(C125&lt;&gt; "",H$123,"")</f>
        <v/>
      </c>
      <c r="I125" s="337"/>
      <c r="J125" s="11" t="str">
        <f>Wettkampfdaten!A3</f>
        <v>KiLa Wettkampf Altenstadt 2024</v>
      </c>
      <c r="K125" s="9" t="str">
        <f>Wettkampfdaten!D3</f>
        <v>08./09.06.2024</v>
      </c>
      <c r="L125" s="10" t="str">
        <f>Wettkampfdaten!F3</f>
        <v>Altenstadt</v>
      </c>
      <c r="M125" s="31" t="s">
        <v>29</v>
      </c>
      <c r="N125" s="30" t="str">
        <f>'Auswertung U10'!$N$13</f>
        <v/>
      </c>
      <c r="O125" s="22" t="str">
        <f>'Auswertung U10'!$M$13</f>
        <v/>
      </c>
      <c r="P125" s="61">
        <f>IF(Wettkampfdaten!$E$5&lt;&gt;"",COUNTA($C$123:$C$133)*Wettkampfdaten!$E$5,Wettkampfdaten!$E$6)</f>
        <v>30</v>
      </c>
    </row>
    <row r="126" spans="1:16" x14ac:dyDescent="0.2">
      <c r="A126" s="67">
        <v>4</v>
      </c>
      <c r="B126" s="298"/>
      <c r="C126" s="77"/>
      <c r="D126" s="78"/>
      <c r="E126" s="69"/>
      <c r="F126" s="69"/>
      <c r="G126" s="70" t="str">
        <f>IF(C126&lt;&gt; "",G123,"")</f>
        <v/>
      </c>
      <c r="H126" s="101" t="str">
        <f t="shared" si="11"/>
        <v/>
      </c>
      <c r="I126" s="337"/>
      <c r="J126" s="11" t="str">
        <f>Wettkampfdaten!A3</f>
        <v>KiLa Wettkampf Altenstadt 2024</v>
      </c>
      <c r="K126" s="9" t="str">
        <f>Wettkampfdaten!D3</f>
        <v>08./09.06.2024</v>
      </c>
      <c r="L126" s="10" t="str">
        <f>Wettkampfdaten!F3</f>
        <v>Altenstadt</v>
      </c>
      <c r="M126" s="31" t="s">
        <v>29</v>
      </c>
      <c r="N126" s="30" t="str">
        <f>'Auswertung U10'!$N$13</f>
        <v/>
      </c>
      <c r="O126" s="22" t="str">
        <f>'Auswertung U10'!$M$13</f>
        <v/>
      </c>
      <c r="P126" s="61">
        <f>IF(Wettkampfdaten!$E$5&lt;&gt;"",COUNTA($C$123:$C$133)*Wettkampfdaten!$E$5,Wettkampfdaten!$E$6)</f>
        <v>30</v>
      </c>
    </row>
    <row r="127" spans="1:16" x14ac:dyDescent="0.2">
      <c r="A127" s="67">
        <v>5</v>
      </c>
      <c r="B127" s="298"/>
      <c r="C127" s="77"/>
      <c r="D127" s="78"/>
      <c r="E127" s="69"/>
      <c r="F127" s="69"/>
      <c r="G127" s="70" t="str">
        <f>IF(C127&lt;&gt; "",G123,"")</f>
        <v/>
      </c>
      <c r="H127" s="101" t="str">
        <f t="shared" si="11"/>
        <v/>
      </c>
      <c r="I127" s="337"/>
      <c r="J127" s="11" t="str">
        <f>Wettkampfdaten!A3</f>
        <v>KiLa Wettkampf Altenstadt 2024</v>
      </c>
      <c r="K127" s="9" t="str">
        <f>Wettkampfdaten!D3</f>
        <v>08./09.06.2024</v>
      </c>
      <c r="L127" s="10" t="str">
        <f>Wettkampfdaten!F3</f>
        <v>Altenstadt</v>
      </c>
      <c r="M127" s="31" t="s">
        <v>29</v>
      </c>
      <c r="N127" s="30" t="str">
        <f>'Auswertung U10'!$N$13</f>
        <v/>
      </c>
      <c r="O127" s="22" t="str">
        <f>'Auswertung U10'!$M$13</f>
        <v/>
      </c>
      <c r="P127" s="61">
        <f>IF(Wettkampfdaten!$E$5&lt;&gt;"",COUNTA($C$123:$C$133)*Wettkampfdaten!$E$5,Wettkampfdaten!$E$6)</f>
        <v>30</v>
      </c>
    </row>
    <row r="128" spans="1:16" x14ac:dyDescent="0.2">
      <c r="A128" s="67">
        <v>6</v>
      </c>
      <c r="B128" s="298"/>
      <c r="C128" s="77"/>
      <c r="D128" s="78"/>
      <c r="E128" s="69"/>
      <c r="F128" s="69"/>
      <c r="G128" s="70" t="str">
        <f>IF(C128&lt;&gt; "",G123,"")</f>
        <v/>
      </c>
      <c r="H128" s="101" t="str">
        <f t="shared" si="11"/>
        <v/>
      </c>
      <c r="I128" s="337"/>
      <c r="J128" s="11" t="str">
        <f>Wettkampfdaten!A3</f>
        <v>KiLa Wettkampf Altenstadt 2024</v>
      </c>
      <c r="K128" s="9" t="str">
        <f>Wettkampfdaten!D3</f>
        <v>08./09.06.2024</v>
      </c>
      <c r="L128" s="10" t="str">
        <f>Wettkampfdaten!F3</f>
        <v>Altenstadt</v>
      </c>
      <c r="M128" s="31" t="s">
        <v>29</v>
      </c>
      <c r="N128" s="30" t="str">
        <f>'Auswertung U10'!$N$13</f>
        <v/>
      </c>
      <c r="O128" s="22" t="str">
        <f>'Auswertung U10'!$M$13</f>
        <v/>
      </c>
      <c r="P128" s="61">
        <f>IF(Wettkampfdaten!$E$5&lt;&gt;"",COUNTA($C$123:$C$133)*Wettkampfdaten!$E$5,Wettkampfdaten!$E$6)</f>
        <v>30</v>
      </c>
    </row>
    <row r="129" spans="1:16" x14ac:dyDescent="0.2">
      <c r="A129" s="67">
        <v>7</v>
      </c>
      <c r="B129" s="298"/>
      <c r="C129" s="77"/>
      <c r="D129" s="78"/>
      <c r="E129" s="69"/>
      <c r="F129" s="69"/>
      <c r="G129" s="70" t="str">
        <f>IF(C129&lt;&gt; "",G123,"")</f>
        <v/>
      </c>
      <c r="H129" s="101" t="str">
        <f t="shared" si="11"/>
        <v/>
      </c>
      <c r="I129" s="337"/>
      <c r="J129" s="11" t="str">
        <f>Wettkampfdaten!A3</f>
        <v>KiLa Wettkampf Altenstadt 2024</v>
      </c>
      <c r="K129" s="9" t="str">
        <f>Wettkampfdaten!D3</f>
        <v>08./09.06.2024</v>
      </c>
      <c r="L129" s="10" t="str">
        <f>Wettkampfdaten!F3</f>
        <v>Altenstadt</v>
      </c>
      <c r="M129" s="31" t="s">
        <v>29</v>
      </c>
      <c r="N129" s="30" t="str">
        <f>'Auswertung U10'!$N$13</f>
        <v/>
      </c>
      <c r="O129" s="22" t="str">
        <f>'Auswertung U10'!$M$13</f>
        <v/>
      </c>
      <c r="P129" s="61">
        <f>IF(Wettkampfdaten!$E$5&lt;&gt;"",COUNTA($C$123:$C$133)*Wettkampfdaten!$E$5,Wettkampfdaten!$E$6)</f>
        <v>30</v>
      </c>
    </row>
    <row r="130" spans="1:16" x14ac:dyDescent="0.2">
      <c r="A130" s="67">
        <v>8</v>
      </c>
      <c r="B130" s="298"/>
      <c r="C130" s="77"/>
      <c r="D130" s="78"/>
      <c r="E130" s="69"/>
      <c r="F130" s="69"/>
      <c r="G130" s="70" t="str">
        <f>IF(C130&lt;&gt; "",G123,"")</f>
        <v/>
      </c>
      <c r="H130" s="101" t="str">
        <f t="shared" si="11"/>
        <v/>
      </c>
      <c r="I130" s="337"/>
      <c r="J130" s="11" t="str">
        <f>Wettkampfdaten!A3</f>
        <v>KiLa Wettkampf Altenstadt 2024</v>
      </c>
      <c r="K130" s="9" t="str">
        <f>Wettkampfdaten!D3</f>
        <v>08./09.06.2024</v>
      </c>
      <c r="L130" s="10" t="str">
        <f>Wettkampfdaten!F3</f>
        <v>Altenstadt</v>
      </c>
      <c r="M130" s="31" t="s">
        <v>29</v>
      </c>
      <c r="N130" s="30" t="str">
        <f>'Auswertung U10'!$N$13</f>
        <v/>
      </c>
      <c r="O130" s="22" t="str">
        <f>'Auswertung U10'!$M$13</f>
        <v/>
      </c>
      <c r="P130" s="61">
        <f>IF(Wettkampfdaten!$E$5&lt;&gt;"",COUNTA($C$123:$C$133)*Wettkampfdaten!$E$5,Wettkampfdaten!$E$6)</f>
        <v>30</v>
      </c>
    </row>
    <row r="131" spans="1:16" x14ac:dyDescent="0.2">
      <c r="A131" s="67">
        <v>9</v>
      </c>
      <c r="B131" s="298"/>
      <c r="C131" s="77"/>
      <c r="D131" s="78"/>
      <c r="E131" s="69"/>
      <c r="F131" s="69"/>
      <c r="G131" s="70" t="str">
        <f>IF(C131&lt;&gt; "",G123,"")</f>
        <v/>
      </c>
      <c r="H131" s="101" t="str">
        <f t="shared" si="11"/>
        <v/>
      </c>
      <c r="I131" s="337"/>
      <c r="J131" s="11" t="str">
        <f>Wettkampfdaten!A3</f>
        <v>KiLa Wettkampf Altenstadt 2024</v>
      </c>
      <c r="K131" s="9" t="str">
        <f>Wettkampfdaten!D3</f>
        <v>08./09.06.2024</v>
      </c>
      <c r="L131" s="10" t="str">
        <f>Wettkampfdaten!F3</f>
        <v>Altenstadt</v>
      </c>
      <c r="M131" s="31" t="s">
        <v>29</v>
      </c>
      <c r="N131" s="30" t="str">
        <f>'Auswertung U10'!$N$13</f>
        <v/>
      </c>
      <c r="O131" s="22" t="str">
        <f>'Auswertung U10'!$M$13</f>
        <v/>
      </c>
      <c r="P131" s="61">
        <f>IF(Wettkampfdaten!$E$5&lt;&gt;"",COUNTA($C$123:$C$133)*Wettkampfdaten!$E$5,Wettkampfdaten!$E$6)</f>
        <v>30</v>
      </c>
    </row>
    <row r="132" spans="1:16" x14ac:dyDescent="0.2">
      <c r="A132" s="67">
        <v>10</v>
      </c>
      <c r="B132" s="298"/>
      <c r="C132" s="77"/>
      <c r="D132" s="78"/>
      <c r="E132" s="69"/>
      <c r="F132" s="69"/>
      <c r="G132" s="70" t="str">
        <f>IF(C132&lt;&gt; "",G123,"")</f>
        <v/>
      </c>
      <c r="H132" s="101" t="str">
        <f t="shared" si="11"/>
        <v/>
      </c>
      <c r="I132" s="337"/>
      <c r="J132" s="11" t="str">
        <f>Wettkampfdaten!A3</f>
        <v>KiLa Wettkampf Altenstadt 2024</v>
      </c>
      <c r="K132" s="9" t="str">
        <f>Wettkampfdaten!D3</f>
        <v>08./09.06.2024</v>
      </c>
      <c r="L132" s="10" t="str">
        <f>Wettkampfdaten!F3</f>
        <v>Altenstadt</v>
      </c>
      <c r="M132" s="31" t="s">
        <v>29</v>
      </c>
      <c r="N132" s="30" t="str">
        <f>'Auswertung U10'!$N$13</f>
        <v/>
      </c>
      <c r="O132" s="22" t="str">
        <f>'Auswertung U10'!$M$13</f>
        <v/>
      </c>
      <c r="P132" s="61">
        <f>IF(Wettkampfdaten!$E$5&lt;&gt;"",COUNTA($C$123:$C$133)*Wettkampfdaten!$E$5,Wettkampfdaten!$E$6)</f>
        <v>30</v>
      </c>
    </row>
    <row r="133" spans="1:16" ht="15.75" thickBot="1" x14ac:dyDescent="0.25">
      <c r="A133" s="71">
        <v>11</v>
      </c>
      <c r="B133" s="299"/>
      <c r="C133" s="79"/>
      <c r="D133" s="80"/>
      <c r="E133" s="73"/>
      <c r="F133" s="73"/>
      <c r="G133" s="74" t="str">
        <f>IF(C133&lt;&gt; "",G123,"")</f>
        <v/>
      </c>
      <c r="H133" s="102" t="str">
        <f t="shared" si="11"/>
        <v/>
      </c>
      <c r="I133" s="338"/>
      <c r="J133" s="11" t="str">
        <f>Wettkampfdaten!A3</f>
        <v>KiLa Wettkampf Altenstadt 2024</v>
      </c>
      <c r="K133" s="9" t="str">
        <f>Wettkampfdaten!D3</f>
        <v>08./09.06.2024</v>
      </c>
      <c r="L133" s="10" t="str">
        <f>Wettkampfdaten!F3</f>
        <v>Altenstadt</v>
      </c>
      <c r="M133" s="31" t="s">
        <v>29</v>
      </c>
      <c r="N133" s="30" t="str">
        <f>'Auswertung U10'!$N$13</f>
        <v/>
      </c>
      <c r="O133" s="22" t="str">
        <f>'Auswertung U10'!$M$13</f>
        <v/>
      </c>
      <c r="P133" s="61">
        <f>IF(Wettkampfdaten!$E$5&lt;&gt;"",COUNTA($C$123:$C$133)*Wettkampfdaten!$E$5,Wettkampfdaten!$E$6)</f>
        <v>30</v>
      </c>
    </row>
    <row r="134" spans="1:16" ht="15" customHeight="1" x14ac:dyDescent="0.2">
      <c r="A134" s="81">
        <v>1</v>
      </c>
      <c r="B134" s="294"/>
      <c r="C134" s="90"/>
      <c r="D134" s="91"/>
      <c r="E134" s="83"/>
      <c r="F134" s="83"/>
      <c r="G134" s="84"/>
      <c r="H134" s="84"/>
      <c r="I134" s="336" t="s">
        <v>24</v>
      </c>
      <c r="J134" s="11" t="str">
        <f>Wettkampfdaten!A3</f>
        <v>KiLa Wettkampf Altenstadt 2024</v>
      </c>
      <c r="K134" s="9" t="str">
        <f>Wettkampfdaten!D3</f>
        <v>08./09.06.2024</v>
      </c>
      <c r="L134" s="10" t="str">
        <f>Wettkampfdaten!F3</f>
        <v>Altenstadt</v>
      </c>
      <c r="M134" s="31" t="s">
        <v>29</v>
      </c>
      <c r="N134" s="30" t="str">
        <f>'Auswertung U10'!$N$14</f>
        <v/>
      </c>
      <c r="O134" s="22" t="str">
        <f>'Auswertung U10'!$M$14</f>
        <v/>
      </c>
      <c r="P134" s="61">
        <f>IF(Wettkampfdaten!$E$5&lt;&gt;"",COUNTA($C$123:$C$133)*Wettkampfdaten!$E$5,Wettkampfdaten!$E$6)</f>
        <v>30</v>
      </c>
    </row>
    <row r="135" spans="1:16" x14ac:dyDescent="0.2">
      <c r="A135" s="86">
        <v>2</v>
      </c>
      <c r="B135" s="295"/>
      <c r="C135" s="92"/>
      <c r="D135" s="93"/>
      <c r="E135" s="85"/>
      <c r="F135" s="85"/>
      <c r="G135" s="88" t="str">
        <f>IF(C135&lt;&gt; "",G134,"")</f>
        <v/>
      </c>
      <c r="H135" s="88" t="str">
        <f>IF(C135&lt;&gt; "",H$134,"")</f>
        <v/>
      </c>
      <c r="I135" s="337"/>
      <c r="J135" s="11" t="str">
        <f>Wettkampfdaten!A3</f>
        <v>KiLa Wettkampf Altenstadt 2024</v>
      </c>
      <c r="K135" s="9" t="str">
        <f>Wettkampfdaten!D3</f>
        <v>08./09.06.2024</v>
      </c>
      <c r="L135" s="10" t="str">
        <f>Wettkampfdaten!F3</f>
        <v>Altenstadt</v>
      </c>
      <c r="M135" s="31" t="s">
        <v>29</v>
      </c>
      <c r="N135" s="30" t="str">
        <f>'Auswertung U10'!$N$14</f>
        <v/>
      </c>
      <c r="O135" s="22" t="str">
        <f>'Auswertung U10'!$M$14</f>
        <v/>
      </c>
      <c r="P135" s="61">
        <f>IF(Wettkampfdaten!$E$5&lt;&gt;"",COUNTA($C$123:$C$133)*Wettkampfdaten!$E$5,Wettkampfdaten!$E$6)</f>
        <v>30</v>
      </c>
    </row>
    <row r="136" spans="1:16" x14ac:dyDescent="0.2">
      <c r="A136" s="86">
        <v>3</v>
      </c>
      <c r="B136" s="295"/>
      <c r="C136" s="92"/>
      <c r="D136" s="93"/>
      <c r="E136" s="85"/>
      <c r="F136" s="85"/>
      <c r="G136" s="88" t="str">
        <f>IF(C136&lt;&gt; "",G134,"")</f>
        <v/>
      </c>
      <c r="H136" s="88" t="str">
        <f t="shared" ref="H136:H144" si="12">IF(C136&lt;&gt; "",H$134,"")</f>
        <v/>
      </c>
      <c r="I136" s="337"/>
      <c r="J136" s="11" t="str">
        <f>Wettkampfdaten!A3</f>
        <v>KiLa Wettkampf Altenstadt 2024</v>
      </c>
      <c r="K136" s="9" t="str">
        <f>Wettkampfdaten!D3</f>
        <v>08./09.06.2024</v>
      </c>
      <c r="L136" s="10" t="str">
        <f>Wettkampfdaten!F3</f>
        <v>Altenstadt</v>
      </c>
      <c r="M136" s="31" t="s">
        <v>29</v>
      </c>
      <c r="N136" s="30" t="str">
        <f>'Auswertung U10'!$N$14</f>
        <v/>
      </c>
      <c r="O136" s="22" t="str">
        <f>'Auswertung U10'!$M$14</f>
        <v/>
      </c>
      <c r="P136" s="61">
        <f>IF(Wettkampfdaten!$E$5&lt;&gt;"",COUNTA($C$123:$C$133)*Wettkampfdaten!$E$5,Wettkampfdaten!$E$6)</f>
        <v>30</v>
      </c>
    </row>
    <row r="137" spans="1:16" x14ac:dyDescent="0.2">
      <c r="A137" s="86">
        <v>4</v>
      </c>
      <c r="B137" s="295"/>
      <c r="C137" s="92"/>
      <c r="D137" s="93"/>
      <c r="E137" s="85"/>
      <c r="F137" s="85"/>
      <c r="G137" s="88" t="str">
        <f>IF(C137&lt;&gt; "",G134,"")</f>
        <v/>
      </c>
      <c r="H137" s="88" t="str">
        <f t="shared" si="12"/>
        <v/>
      </c>
      <c r="I137" s="337"/>
      <c r="J137" s="11" t="str">
        <f>Wettkampfdaten!A3</f>
        <v>KiLa Wettkampf Altenstadt 2024</v>
      </c>
      <c r="K137" s="9" t="str">
        <f>Wettkampfdaten!D3</f>
        <v>08./09.06.2024</v>
      </c>
      <c r="L137" s="10" t="str">
        <f>Wettkampfdaten!F3</f>
        <v>Altenstadt</v>
      </c>
      <c r="M137" s="31" t="s">
        <v>29</v>
      </c>
      <c r="N137" s="30" t="str">
        <f>'Auswertung U10'!$N$14</f>
        <v/>
      </c>
      <c r="O137" s="22" t="str">
        <f>'Auswertung U10'!$M$14</f>
        <v/>
      </c>
      <c r="P137" s="61">
        <f>IF(Wettkampfdaten!$E$5&lt;&gt;"",COUNTA($C$123:$C$133)*Wettkampfdaten!$E$5,Wettkampfdaten!$E$6)</f>
        <v>30</v>
      </c>
    </row>
    <row r="138" spans="1:16" x14ac:dyDescent="0.2">
      <c r="A138" s="86">
        <v>5</v>
      </c>
      <c r="B138" s="295"/>
      <c r="C138" s="92"/>
      <c r="D138" s="93"/>
      <c r="E138" s="85"/>
      <c r="F138" s="85"/>
      <c r="G138" s="88" t="str">
        <f>IF(C138&lt;&gt; "",G134,"")</f>
        <v/>
      </c>
      <c r="H138" s="88" t="str">
        <f t="shared" si="12"/>
        <v/>
      </c>
      <c r="I138" s="337"/>
      <c r="J138" s="11" t="str">
        <f>Wettkampfdaten!A3</f>
        <v>KiLa Wettkampf Altenstadt 2024</v>
      </c>
      <c r="K138" s="9" t="str">
        <f>Wettkampfdaten!D3</f>
        <v>08./09.06.2024</v>
      </c>
      <c r="L138" s="10" t="str">
        <f>Wettkampfdaten!F3</f>
        <v>Altenstadt</v>
      </c>
      <c r="M138" s="31" t="s">
        <v>29</v>
      </c>
      <c r="N138" s="30" t="str">
        <f>'Auswertung U10'!$N$14</f>
        <v/>
      </c>
      <c r="O138" s="22" t="str">
        <f>'Auswertung U10'!$M$14</f>
        <v/>
      </c>
      <c r="P138" s="61">
        <f>IF(Wettkampfdaten!$E$5&lt;&gt;"",COUNTA($C$123:$C$133)*Wettkampfdaten!$E$5,Wettkampfdaten!$E$6)</f>
        <v>30</v>
      </c>
    </row>
    <row r="139" spans="1:16" x14ac:dyDescent="0.2">
      <c r="A139" s="86">
        <v>6</v>
      </c>
      <c r="B139" s="295"/>
      <c r="C139" s="92"/>
      <c r="D139" s="93"/>
      <c r="E139" s="85"/>
      <c r="F139" s="85"/>
      <c r="G139" s="88" t="str">
        <f>IF(C139&lt;&gt; "",G134,"")</f>
        <v/>
      </c>
      <c r="H139" s="88" t="str">
        <f t="shared" si="12"/>
        <v/>
      </c>
      <c r="I139" s="337"/>
      <c r="J139" s="11" t="str">
        <f>Wettkampfdaten!A3</f>
        <v>KiLa Wettkampf Altenstadt 2024</v>
      </c>
      <c r="K139" s="9" t="str">
        <f>Wettkampfdaten!D3</f>
        <v>08./09.06.2024</v>
      </c>
      <c r="L139" s="10" t="str">
        <f>Wettkampfdaten!F3</f>
        <v>Altenstadt</v>
      </c>
      <c r="M139" s="31" t="s">
        <v>29</v>
      </c>
      <c r="N139" s="30" t="str">
        <f>'Auswertung U10'!$N$14</f>
        <v/>
      </c>
      <c r="O139" s="22" t="str">
        <f>'Auswertung U10'!$M$14</f>
        <v/>
      </c>
      <c r="P139" s="61">
        <f>IF(Wettkampfdaten!$E$5&lt;&gt;"",COUNTA($C$123:$C$133)*Wettkampfdaten!$E$5,Wettkampfdaten!$E$6)</f>
        <v>30</v>
      </c>
    </row>
    <row r="140" spans="1:16" x14ac:dyDescent="0.2">
      <c r="A140" s="86">
        <v>7</v>
      </c>
      <c r="B140" s="295"/>
      <c r="C140" s="92"/>
      <c r="D140" s="93"/>
      <c r="E140" s="85"/>
      <c r="F140" s="85"/>
      <c r="G140" s="88" t="str">
        <f>IF(C140&lt;&gt; "",G134,"")</f>
        <v/>
      </c>
      <c r="H140" s="88" t="str">
        <f t="shared" si="12"/>
        <v/>
      </c>
      <c r="I140" s="337"/>
      <c r="J140" s="11" t="str">
        <f>Wettkampfdaten!A3</f>
        <v>KiLa Wettkampf Altenstadt 2024</v>
      </c>
      <c r="K140" s="9" t="str">
        <f>Wettkampfdaten!D3</f>
        <v>08./09.06.2024</v>
      </c>
      <c r="L140" s="10" t="str">
        <f>Wettkampfdaten!F3</f>
        <v>Altenstadt</v>
      </c>
      <c r="M140" s="31" t="s">
        <v>29</v>
      </c>
      <c r="N140" s="30" t="str">
        <f>'Auswertung U10'!$N$14</f>
        <v/>
      </c>
      <c r="O140" s="22" t="str">
        <f>'Auswertung U10'!$M$14</f>
        <v/>
      </c>
      <c r="P140" s="61">
        <f>IF(Wettkampfdaten!$E$5&lt;&gt;"",COUNTA($C$123:$C$133)*Wettkampfdaten!$E$5,Wettkampfdaten!$E$6)</f>
        <v>30</v>
      </c>
    </row>
    <row r="141" spans="1:16" x14ac:dyDescent="0.2">
      <c r="A141" s="86">
        <v>8</v>
      </c>
      <c r="B141" s="295"/>
      <c r="C141" s="92"/>
      <c r="D141" s="93"/>
      <c r="E141" s="85"/>
      <c r="F141" s="85"/>
      <c r="G141" s="88" t="str">
        <f>IF(C141&lt;&gt; "",G134,"")</f>
        <v/>
      </c>
      <c r="H141" s="88" t="str">
        <f t="shared" si="12"/>
        <v/>
      </c>
      <c r="I141" s="337"/>
      <c r="J141" s="11" t="str">
        <f>Wettkampfdaten!A3</f>
        <v>KiLa Wettkampf Altenstadt 2024</v>
      </c>
      <c r="K141" s="9" t="str">
        <f>Wettkampfdaten!D3</f>
        <v>08./09.06.2024</v>
      </c>
      <c r="L141" s="10" t="str">
        <f>Wettkampfdaten!F3</f>
        <v>Altenstadt</v>
      </c>
      <c r="M141" s="31" t="s">
        <v>29</v>
      </c>
      <c r="N141" s="30" t="str">
        <f>'Auswertung U10'!$N$14</f>
        <v/>
      </c>
      <c r="O141" s="22" t="str">
        <f>'Auswertung U10'!$M$14</f>
        <v/>
      </c>
      <c r="P141" s="61">
        <f>IF(Wettkampfdaten!$E$5&lt;&gt;"",COUNTA($C$123:$C$133)*Wettkampfdaten!$E$5,Wettkampfdaten!$E$6)</f>
        <v>30</v>
      </c>
    </row>
    <row r="142" spans="1:16" x14ac:dyDescent="0.2">
      <c r="A142" s="86">
        <v>9</v>
      </c>
      <c r="B142" s="295"/>
      <c r="C142" s="92"/>
      <c r="D142" s="93"/>
      <c r="E142" s="85"/>
      <c r="F142" s="85"/>
      <c r="G142" s="88" t="str">
        <f>IF(C142&lt;&gt; "",G134,"")</f>
        <v/>
      </c>
      <c r="H142" s="88" t="str">
        <f t="shared" si="12"/>
        <v/>
      </c>
      <c r="I142" s="337"/>
      <c r="J142" s="11" t="str">
        <f>Wettkampfdaten!A3</f>
        <v>KiLa Wettkampf Altenstadt 2024</v>
      </c>
      <c r="K142" s="9" t="str">
        <f>Wettkampfdaten!D3</f>
        <v>08./09.06.2024</v>
      </c>
      <c r="L142" s="10" t="str">
        <f>Wettkampfdaten!F3</f>
        <v>Altenstadt</v>
      </c>
      <c r="M142" s="31" t="s">
        <v>29</v>
      </c>
      <c r="N142" s="30" t="str">
        <f>'Auswertung U10'!$N$14</f>
        <v/>
      </c>
      <c r="O142" s="22" t="str">
        <f>'Auswertung U10'!$M$14</f>
        <v/>
      </c>
      <c r="P142" s="61">
        <f>IF(Wettkampfdaten!$E$5&lt;&gt;"",COUNTA($C$123:$C$133)*Wettkampfdaten!$E$5,Wettkampfdaten!$E$6)</f>
        <v>30</v>
      </c>
    </row>
    <row r="143" spans="1:16" x14ac:dyDescent="0.2">
      <c r="A143" s="86">
        <v>10</v>
      </c>
      <c r="B143" s="295"/>
      <c r="C143" s="92"/>
      <c r="D143" s="93"/>
      <c r="E143" s="85"/>
      <c r="F143" s="85"/>
      <c r="G143" s="88" t="str">
        <f>IF(C143&lt;&gt; "",G134,"")</f>
        <v/>
      </c>
      <c r="H143" s="88" t="str">
        <f t="shared" si="12"/>
        <v/>
      </c>
      <c r="I143" s="337"/>
      <c r="J143" s="11" t="str">
        <f>Wettkampfdaten!A3</f>
        <v>KiLa Wettkampf Altenstadt 2024</v>
      </c>
      <c r="K143" s="9" t="str">
        <f>Wettkampfdaten!D3</f>
        <v>08./09.06.2024</v>
      </c>
      <c r="L143" s="10" t="str">
        <f>Wettkampfdaten!F3</f>
        <v>Altenstadt</v>
      </c>
      <c r="M143" s="31" t="s">
        <v>29</v>
      </c>
      <c r="N143" s="30" t="str">
        <f>'Auswertung U10'!$N$14</f>
        <v/>
      </c>
      <c r="O143" s="22" t="str">
        <f>'Auswertung U10'!$M$14</f>
        <v/>
      </c>
      <c r="P143" s="61">
        <f>IF(Wettkampfdaten!$E$5&lt;&gt;"",COUNTA($C$123:$C$133)*Wettkampfdaten!$E$5,Wettkampfdaten!$E$6)</f>
        <v>30</v>
      </c>
    </row>
    <row r="144" spans="1:16" ht="15.75" thickBot="1" x14ac:dyDescent="0.25">
      <c r="A144" s="89">
        <v>11</v>
      </c>
      <c r="B144" s="296"/>
      <c r="C144" s="96"/>
      <c r="D144" s="97"/>
      <c r="E144" s="98"/>
      <c r="F144" s="98"/>
      <c r="G144" s="99" t="str">
        <f>IF(C144&lt;&gt; "",G134,"")</f>
        <v/>
      </c>
      <c r="H144" s="88" t="str">
        <f t="shared" si="12"/>
        <v/>
      </c>
      <c r="I144" s="338"/>
      <c r="J144" s="11" t="str">
        <f>Wettkampfdaten!A3</f>
        <v>KiLa Wettkampf Altenstadt 2024</v>
      </c>
      <c r="K144" s="9" t="str">
        <f>Wettkampfdaten!D3</f>
        <v>08./09.06.2024</v>
      </c>
      <c r="L144" s="10" t="str">
        <f>Wettkampfdaten!F3</f>
        <v>Altenstadt</v>
      </c>
      <c r="M144" s="31" t="s">
        <v>29</v>
      </c>
      <c r="N144" s="30" t="str">
        <f>'Auswertung U10'!$N$14</f>
        <v/>
      </c>
      <c r="O144" s="22" t="str">
        <f>'Auswertung U10'!$M$14</f>
        <v/>
      </c>
      <c r="P144" s="61">
        <f>IF(Wettkampfdaten!$E$5&lt;&gt;"",COUNTA($C$123:$C$133)*Wettkampfdaten!$E$5,Wettkampfdaten!$E$6)</f>
        <v>30</v>
      </c>
    </row>
    <row r="145" spans="1:16" ht="15" customHeight="1" x14ac:dyDescent="0.2">
      <c r="A145" s="63">
        <v>1</v>
      </c>
      <c r="B145" s="297"/>
      <c r="C145" s="75"/>
      <c r="D145" s="76"/>
      <c r="E145" s="65"/>
      <c r="F145" s="65"/>
      <c r="G145" s="66"/>
      <c r="H145" s="100"/>
      <c r="I145" s="336" t="s">
        <v>25</v>
      </c>
      <c r="J145" s="11" t="str">
        <f>Wettkampfdaten!A3</f>
        <v>KiLa Wettkampf Altenstadt 2024</v>
      </c>
      <c r="K145" s="9" t="str">
        <f>Wettkampfdaten!D3</f>
        <v>08./09.06.2024</v>
      </c>
      <c r="L145" s="10" t="str">
        <f>Wettkampfdaten!F3</f>
        <v>Altenstadt</v>
      </c>
      <c r="M145" s="31" t="s">
        <v>29</v>
      </c>
      <c r="N145" s="30" t="str">
        <f>'Auswertung U10'!$N$15</f>
        <v/>
      </c>
      <c r="O145" s="22" t="str">
        <f>'Auswertung U10'!$M$15</f>
        <v/>
      </c>
      <c r="P145" s="61">
        <f>IF(Wettkampfdaten!$E$5&lt;&gt;"",COUNTA($C$145:$C$155)*Wettkampfdaten!$E$5,Wettkampfdaten!$E$6)</f>
        <v>30</v>
      </c>
    </row>
    <row r="146" spans="1:16" x14ac:dyDescent="0.2">
      <c r="A146" s="67">
        <v>2</v>
      </c>
      <c r="B146" s="298"/>
      <c r="C146" s="77"/>
      <c r="D146" s="78"/>
      <c r="E146" s="69"/>
      <c r="F146" s="69"/>
      <c r="G146" s="70" t="str">
        <f>IF(C146&lt;&gt; "",G145,"")</f>
        <v/>
      </c>
      <c r="H146" s="101" t="str">
        <f>IF(C146&lt;&gt; "",H$145,"")</f>
        <v/>
      </c>
      <c r="I146" s="337"/>
      <c r="J146" s="11" t="str">
        <f>Wettkampfdaten!A3</f>
        <v>KiLa Wettkampf Altenstadt 2024</v>
      </c>
      <c r="K146" s="9" t="str">
        <f>Wettkampfdaten!D3</f>
        <v>08./09.06.2024</v>
      </c>
      <c r="L146" s="10" t="str">
        <f>Wettkampfdaten!F3</f>
        <v>Altenstadt</v>
      </c>
      <c r="M146" s="31" t="s">
        <v>29</v>
      </c>
      <c r="N146" s="30" t="str">
        <f>'Auswertung U10'!$N$15</f>
        <v/>
      </c>
      <c r="O146" s="22" t="str">
        <f>'Auswertung U10'!$M$15</f>
        <v/>
      </c>
      <c r="P146" s="61">
        <f>IF(Wettkampfdaten!$E$5&lt;&gt;"",COUNTA($C$145:$C$155)*Wettkampfdaten!$E$5,Wettkampfdaten!$E$6)</f>
        <v>30</v>
      </c>
    </row>
    <row r="147" spans="1:16" x14ac:dyDescent="0.2">
      <c r="A147" s="67">
        <v>3</v>
      </c>
      <c r="B147" s="298"/>
      <c r="C147" s="77"/>
      <c r="D147" s="78"/>
      <c r="E147" s="69"/>
      <c r="F147" s="69"/>
      <c r="G147" s="70" t="str">
        <f>IF(C147&lt;&gt; "",G145,"")</f>
        <v/>
      </c>
      <c r="H147" s="101" t="str">
        <f t="shared" ref="H147:H155" si="13">IF(C147&lt;&gt; "",H$145,"")</f>
        <v/>
      </c>
      <c r="I147" s="337"/>
      <c r="J147" s="11" t="str">
        <f>Wettkampfdaten!A3</f>
        <v>KiLa Wettkampf Altenstadt 2024</v>
      </c>
      <c r="K147" s="9" t="str">
        <f>Wettkampfdaten!D3</f>
        <v>08./09.06.2024</v>
      </c>
      <c r="L147" s="10" t="str">
        <f>Wettkampfdaten!F3</f>
        <v>Altenstadt</v>
      </c>
      <c r="M147" s="31" t="s">
        <v>29</v>
      </c>
      <c r="N147" s="30" t="str">
        <f>'Auswertung U10'!$N$15</f>
        <v/>
      </c>
      <c r="O147" s="22" t="str">
        <f>'Auswertung U10'!$M$15</f>
        <v/>
      </c>
      <c r="P147" s="61">
        <f>IF(Wettkampfdaten!$E$5&lt;&gt;"",COUNTA($C$145:$C$155)*Wettkampfdaten!$E$5,Wettkampfdaten!$E$6)</f>
        <v>30</v>
      </c>
    </row>
    <row r="148" spans="1:16" x14ac:dyDescent="0.2">
      <c r="A148" s="67">
        <v>4</v>
      </c>
      <c r="B148" s="298"/>
      <c r="C148" s="77"/>
      <c r="D148" s="78"/>
      <c r="E148" s="69"/>
      <c r="F148" s="69"/>
      <c r="G148" s="70" t="str">
        <f>IF(C148&lt;&gt; "",G145,"")</f>
        <v/>
      </c>
      <c r="H148" s="101" t="str">
        <f t="shared" si="13"/>
        <v/>
      </c>
      <c r="I148" s="337"/>
      <c r="J148" s="11" t="str">
        <f>Wettkampfdaten!A3</f>
        <v>KiLa Wettkampf Altenstadt 2024</v>
      </c>
      <c r="K148" s="9" t="str">
        <f>Wettkampfdaten!D3</f>
        <v>08./09.06.2024</v>
      </c>
      <c r="L148" s="10" t="str">
        <f>Wettkampfdaten!F3</f>
        <v>Altenstadt</v>
      </c>
      <c r="M148" s="31" t="s">
        <v>29</v>
      </c>
      <c r="N148" s="30" t="str">
        <f>'Auswertung U10'!$N$15</f>
        <v/>
      </c>
      <c r="O148" s="22" t="str">
        <f>'Auswertung U10'!$M$15</f>
        <v/>
      </c>
      <c r="P148" s="61">
        <f>IF(Wettkampfdaten!$E$5&lt;&gt;"",COUNTA($C$145:$C$155)*Wettkampfdaten!$E$5,Wettkampfdaten!$E$6)</f>
        <v>30</v>
      </c>
    </row>
    <row r="149" spans="1:16" x14ac:dyDescent="0.2">
      <c r="A149" s="67">
        <v>5</v>
      </c>
      <c r="B149" s="298"/>
      <c r="C149" s="77"/>
      <c r="D149" s="78"/>
      <c r="E149" s="69"/>
      <c r="F149" s="69"/>
      <c r="G149" s="70" t="str">
        <f>IF(C149&lt;&gt; "",G145,"")</f>
        <v/>
      </c>
      <c r="H149" s="101" t="str">
        <f t="shared" si="13"/>
        <v/>
      </c>
      <c r="I149" s="337"/>
      <c r="J149" s="11" t="str">
        <f>Wettkampfdaten!A3</f>
        <v>KiLa Wettkampf Altenstadt 2024</v>
      </c>
      <c r="K149" s="9" t="str">
        <f>Wettkampfdaten!D3</f>
        <v>08./09.06.2024</v>
      </c>
      <c r="L149" s="10" t="str">
        <f>Wettkampfdaten!F3</f>
        <v>Altenstadt</v>
      </c>
      <c r="M149" s="31" t="s">
        <v>29</v>
      </c>
      <c r="N149" s="30" t="str">
        <f>'Auswertung U10'!$N$15</f>
        <v/>
      </c>
      <c r="O149" s="22" t="str">
        <f>'Auswertung U10'!$M$15</f>
        <v/>
      </c>
      <c r="P149" s="61">
        <f>IF(Wettkampfdaten!$E$5&lt;&gt;"",COUNTA($C$145:$C$155)*Wettkampfdaten!$E$5,Wettkampfdaten!$E$6)</f>
        <v>30</v>
      </c>
    </row>
    <row r="150" spans="1:16" x14ac:dyDescent="0.2">
      <c r="A150" s="67">
        <v>6</v>
      </c>
      <c r="B150" s="298"/>
      <c r="C150" s="77"/>
      <c r="D150" s="78"/>
      <c r="E150" s="69"/>
      <c r="F150" s="69"/>
      <c r="G150" s="70" t="str">
        <f>IF(C150&lt;&gt; "",G145,"")</f>
        <v/>
      </c>
      <c r="H150" s="101" t="str">
        <f t="shared" si="13"/>
        <v/>
      </c>
      <c r="I150" s="337"/>
      <c r="J150" s="11" t="str">
        <f>Wettkampfdaten!A3</f>
        <v>KiLa Wettkampf Altenstadt 2024</v>
      </c>
      <c r="K150" s="9" t="str">
        <f>Wettkampfdaten!D3</f>
        <v>08./09.06.2024</v>
      </c>
      <c r="L150" s="10" t="str">
        <f>Wettkampfdaten!F3</f>
        <v>Altenstadt</v>
      </c>
      <c r="M150" s="31" t="s">
        <v>29</v>
      </c>
      <c r="N150" s="30" t="str">
        <f>'Auswertung U10'!$N$15</f>
        <v/>
      </c>
      <c r="O150" s="22" t="str">
        <f>'Auswertung U10'!$M$15</f>
        <v/>
      </c>
      <c r="P150" s="61">
        <f>IF(Wettkampfdaten!$E$5&lt;&gt;"",COUNTA($C$145:$C$155)*Wettkampfdaten!$E$5,Wettkampfdaten!$E$6)</f>
        <v>30</v>
      </c>
    </row>
    <row r="151" spans="1:16" x14ac:dyDescent="0.2">
      <c r="A151" s="67">
        <v>7</v>
      </c>
      <c r="B151" s="298"/>
      <c r="C151" s="77"/>
      <c r="D151" s="78"/>
      <c r="E151" s="69"/>
      <c r="F151" s="69"/>
      <c r="G151" s="70" t="str">
        <f>IF(C151&lt;&gt; "",G145,"")</f>
        <v/>
      </c>
      <c r="H151" s="101" t="str">
        <f t="shared" si="13"/>
        <v/>
      </c>
      <c r="I151" s="337"/>
      <c r="J151" s="11" t="str">
        <f>Wettkampfdaten!A3</f>
        <v>KiLa Wettkampf Altenstadt 2024</v>
      </c>
      <c r="K151" s="9" t="str">
        <f>Wettkampfdaten!D3</f>
        <v>08./09.06.2024</v>
      </c>
      <c r="L151" s="10" t="str">
        <f>Wettkampfdaten!F3</f>
        <v>Altenstadt</v>
      </c>
      <c r="M151" s="31" t="s">
        <v>29</v>
      </c>
      <c r="N151" s="30" t="str">
        <f>'Auswertung U10'!$N$15</f>
        <v/>
      </c>
      <c r="O151" s="22" t="str">
        <f>'Auswertung U10'!$M$15</f>
        <v/>
      </c>
      <c r="P151" s="61">
        <f>IF(Wettkampfdaten!$E$5&lt;&gt;"",COUNTA($C$145:$C$155)*Wettkampfdaten!$E$5,Wettkampfdaten!$E$6)</f>
        <v>30</v>
      </c>
    </row>
    <row r="152" spans="1:16" x14ac:dyDescent="0.2">
      <c r="A152" s="67">
        <v>8</v>
      </c>
      <c r="B152" s="298"/>
      <c r="C152" s="77"/>
      <c r="D152" s="78"/>
      <c r="E152" s="69"/>
      <c r="F152" s="69"/>
      <c r="G152" s="70" t="str">
        <f>IF(C152&lt;&gt; "",G145,"")</f>
        <v/>
      </c>
      <c r="H152" s="101" t="str">
        <f t="shared" si="13"/>
        <v/>
      </c>
      <c r="I152" s="337"/>
      <c r="J152" s="11" t="str">
        <f>Wettkampfdaten!A3</f>
        <v>KiLa Wettkampf Altenstadt 2024</v>
      </c>
      <c r="K152" s="9" t="str">
        <f>Wettkampfdaten!D3</f>
        <v>08./09.06.2024</v>
      </c>
      <c r="L152" s="10" t="str">
        <f>Wettkampfdaten!F3</f>
        <v>Altenstadt</v>
      </c>
      <c r="M152" s="31" t="s">
        <v>29</v>
      </c>
      <c r="N152" s="30" t="str">
        <f>'Auswertung U10'!$N$15</f>
        <v/>
      </c>
      <c r="O152" s="22" t="str">
        <f>'Auswertung U10'!$M$15</f>
        <v/>
      </c>
      <c r="P152" s="61">
        <f>IF(Wettkampfdaten!$E$5&lt;&gt;"",COUNTA($C$145:$C$155)*Wettkampfdaten!$E$5,Wettkampfdaten!$E$6)</f>
        <v>30</v>
      </c>
    </row>
    <row r="153" spans="1:16" x14ac:dyDescent="0.2">
      <c r="A153" s="67">
        <v>9</v>
      </c>
      <c r="B153" s="298"/>
      <c r="C153" s="77"/>
      <c r="D153" s="78"/>
      <c r="E153" s="69"/>
      <c r="F153" s="69"/>
      <c r="G153" s="70" t="str">
        <f>IF(C153&lt;&gt; "",G145,"")</f>
        <v/>
      </c>
      <c r="H153" s="101" t="str">
        <f t="shared" si="13"/>
        <v/>
      </c>
      <c r="I153" s="337"/>
      <c r="J153" s="11" t="str">
        <f>Wettkampfdaten!A3</f>
        <v>KiLa Wettkampf Altenstadt 2024</v>
      </c>
      <c r="K153" s="9" t="str">
        <f>Wettkampfdaten!D3</f>
        <v>08./09.06.2024</v>
      </c>
      <c r="L153" s="10" t="str">
        <f>Wettkampfdaten!F3</f>
        <v>Altenstadt</v>
      </c>
      <c r="M153" s="31" t="s">
        <v>29</v>
      </c>
      <c r="N153" s="30" t="str">
        <f>'Auswertung U10'!$N$15</f>
        <v/>
      </c>
      <c r="O153" s="22" t="str">
        <f>'Auswertung U10'!$M$15</f>
        <v/>
      </c>
      <c r="P153" s="61">
        <f>IF(Wettkampfdaten!$E$5&lt;&gt;"",COUNTA($C$145:$C$155)*Wettkampfdaten!$E$5,Wettkampfdaten!$E$6)</f>
        <v>30</v>
      </c>
    </row>
    <row r="154" spans="1:16" x14ac:dyDescent="0.2">
      <c r="A154" s="67">
        <v>10</v>
      </c>
      <c r="B154" s="298"/>
      <c r="C154" s="77"/>
      <c r="D154" s="78"/>
      <c r="E154" s="69"/>
      <c r="F154" s="69"/>
      <c r="G154" s="70" t="str">
        <f>IF(C154&lt;&gt; "",G145,"")</f>
        <v/>
      </c>
      <c r="H154" s="101" t="str">
        <f t="shared" si="13"/>
        <v/>
      </c>
      <c r="I154" s="337"/>
      <c r="J154" s="11" t="str">
        <f>Wettkampfdaten!A3</f>
        <v>KiLa Wettkampf Altenstadt 2024</v>
      </c>
      <c r="K154" s="9" t="str">
        <f>Wettkampfdaten!D3</f>
        <v>08./09.06.2024</v>
      </c>
      <c r="L154" s="10" t="str">
        <f>Wettkampfdaten!F3</f>
        <v>Altenstadt</v>
      </c>
      <c r="M154" s="31" t="s">
        <v>29</v>
      </c>
      <c r="N154" s="30" t="str">
        <f>'Auswertung U10'!$N$15</f>
        <v/>
      </c>
      <c r="O154" s="22" t="str">
        <f>'Auswertung U10'!$M$15</f>
        <v/>
      </c>
      <c r="P154" s="61">
        <f>IF(Wettkampfdaten!$E$5&lt;&gt;"",COUNTA($C$145:$C$155)*Wettkampfdaten!$E$5,Wettkampfdaten!$E$6)</f>
        <v>30</v>
      </c>
    </row>
    <row r="155" spans="1:16" ht="15.75" thickBot="1" x14ac:dyDescent="0.25">
      <c r="A155" s="71">
        <v>11</v>
      </c>
      <c r="B155" s="299"/>
      <c r="C155" s="79"/>
      <c r="D155" s="80"/>
      <c r="E155" s="73"/>
      <c r="F155" s="73"/>
      <c r="G155" s="74" t="str">
        <f>IF(C155&lt;&gt; "",G145,"")</f>
        <v/>
      </c>
      <c r="H155" s="102" t="str">
        <f t="shared" si="13"/>
        <v/>
      </c>
      <c r="I155" s="338"/>
      <c r="J155" s="11" t="str">
        <f>Wettkampfdaten!A3</f>
        <v>KiLa Wettkampf Altenstadt 2024</v>
      </c>
      <c r="K155" s="9" t="str">
        <f>Wettkampfdaten!D3</f>
        <v>08./09.06.2024</v>
      </c>
      <c r="L155" s="10" t="str">
        <f>Wettkampfdaten!F3</f>
        <v>Altenstadt</v>
      </c>
      <c r="M155" s="31" t="s">
        <v>29</v>
      </c>
      <c r="N155" s="30" t="str">
        <f>'Auswertung U10'!$N$15</f>
        <v/>
      </c>
      <c r="O155" s="22" t="str">
        <f>'Auswertung U10'!$M$15</f>
        <v/>
      </c>
      <c r="P155" s="61">
        <f>IF(Wettkampfdaten!$E$5&lt;&gt;"",COUNTA($C$145:$C$155)*Wettkampfdaten!$E$5,Wettkampfdaten!$E$6)</f>
        <v>30</v>
      </c>
    </row>
    <row r="156" spans="1:16" ht="15" customHeight="1" x14ac:dyDescent="0.2">
      <c r="A156" s="81">
        <v>1</v>
      </c>
      <c r="B156" s="294"/>
      <c r="C156" s="90"/>
      <c r="D156" s="91"/>
      <c r="E156" s="83"/>
      <c r="F156" s="83"/>
      <c r="G156" s="84"/>
      <c r="H156" s="84"/>
      <c r="I156" s="336" t="s">
        <v>26</v>
      </c>
      <c r="J156" s="11" t="str">
        <f>Wettkampfdaten!A3</f>
        <v>KiLa Wettkampf Altenstadt 2024</v>
      </c>
      <c r="K156" s="9" t="str">
        <f>Wettkampfdaten!D3</f>
        <v>08./09.06.2024</v>
      </c>
      <c r="L156" s="10" t="str">
        <f>Wettkampfdaten!F3</f>
        <v>Altenstadt</v>
      </c>
      <c r="M156" s="31" t="s">
        <v>29</v>
      </c>
      <c r="N156" s="30" t="str">
        <f>'Auswertung U10'!$N$16</f>
        <v/>
      </c>
      <c r="O156" s="22" t="str">
        <f>'Auswertung U10'!$M$16</f>
        <v/>
      </c>
      <c r="P156" s="61">
        <f>IF(Wettkampfdaten!$E$5&lt;&gt;"",COUNTA($C$156:$C$166)*Wettkampfdaten!$E$5,Wettkampfdaten!$E$6)</f>
        <v>30</v>
      </c>
    </row>
    <row r="157" spans="1:16" x14ac:dyDescent="0.2">
      <c r="A157" s="86">
        <v>2</v>
      </c>
      <c r="B157" s="295"/>
      <c r="C157" s="92"/>
      <c r="D157" s="93"/>
      <c r="E157" s="85"/>
      <c r="F157" s="85"/>
      <c r="G157" s="88" t="str">
        <f>IF(C157&lt;&gt; "",G156,"")</f>
        <v/>
      </c>
      <c r="H157" s="88" t="str">
        <f>IF(C157&lt;&gt; "",H$156,"")</f>
        <v/>
      </c>
      <c r="I157" s="337"/>
      <c r="J157" s="11" t="str">
        <f>Wettkampfdaten!A3</f>
        <v>KiLa Wettkampf Altenstadt 2024</v>
      </c>
      <c r="K157" s="9" t="str">
        <f>Wettkampfdaten!D3</f>
        <v>08./09.06.2024</v>
      </c>
      <c r="L157" s="10" t="str">
        <f>Wettkampfdaten!F3</f>
        <v>Altenstadt</v>
      </c>
      <c r="M157" s="31" t="s">
        <v>29</v>
      </c>
      <c r="N157" s="30" t="str">
        <f>'Auswertung U10'!$N$16</f>
        <v/>
      </c>
      <c r="O157" s="22" t="str">
        <f>'Auswertung U10'!$M$16</f>
        <v/>
      </c>
      <c r="P157" s="61">
        <f>IF(Wettkampfdaten!$E$5&lt;&gt;"",COUNTA($C$156:$C$166)*Wettkampfdaten!$E$5,Wettkampfdaten!$E$6)</f>
        <v>30</v>
      </c>
    </row>
    <row r="158" spans="1:16" x14ac:dyDescent="0.2">
      <c r="A158" s="86">
        <v>3</v>
      </c>
      <c r="B158" s="295"/>
      <c r="C158" s="92"/>
      <c r="D158" s="93"/>
      <c r="E158" s="85"/>
      <c r="F158" s="85"/>
      <c r="G158" s="88" t="str">
        <f>IF(C158&lt;&gt; "",G156,"")</f>
        <v/>
      </c>
      <c r="H158" s="88" t="str">
        <f t="shared" ref="H158:H166" si="14">IF(C158&lt;&gt; "",H$156,"")</f>
        <v/>
      </c>
      <c r="I158" s="337"/>
      <c r="J158" s="11" t="str">
        <f>Wettkampfdaten!A3</f>
        <v>KiLa Wettkampf Altenstadt 2024</v>
      </c>
      <c r="K158" s="9" t="str">
        <f>Wettkampfdaten!D3</f>
        <v>08./09.06.2024</v>
      </c>
      <c r="L158" s="10" t="str">
        <f>Wettkampfdaten!F3</f>
        <v>Altenstadt</v>
      </c>
      <c r="M158" s="31" t="s">
        <v>29</v>
      </c>
      <c r="N158" s="30" t="str">
        <f>'Auswertung U10'!$N$16</f>
        <v/>
      </c>
      <c r="O158" s="22" t="str">
        <f>'Auswertung U10'!$M$16</f>
        <v/>
      </c>
      <c r="P158" s="61">
        <f>IF(Wettkampfdaten!$E$5&lt;&gt;"",COUNTA($C$156:$C$166)*Wettkampfdaten!$E$5,Wettkampfdaten!$E$6)</f>
        <v>30</v>
      </c>
    </row>
    <row r="159" spans="1:16" x14ac:dyDescent="0.2">
      <c r="A159" s="86">
        <v>4</v>
      </c>
      <c r="B159" s="295"/>
      <c r="C159" s="92"/>
      <c r="D159" s="93"/>
      <c r="E159" s="85"/>
      <c r="F159" s="85"/>
      <c r="G159" s="88" t="str">
        <f>IF(C159&lt;&gt; "",G156,"")</f>
        <v/>
      </c>
      <c r="H159" s="88" t="str">
        <f t="shared" si="14"/>
        <v/>
      </c>
      <c r="I159" s="337"/>
      <c r="J159" s="11" t="str">
        <f>Wettkampfdaten!A3</f>
        <v>KiLa Wettkampf Altenstadt 2024</v>
      </c>
      <c r="K159" s="9" t="str">
        <f>Wettkampfdaten!D3</f>
        <v>08./09.06.2024</v>
      </c>
      <c r="L159" s="10" t="str">
        <f>Wettkampfdaten!F3</f>
        <v>Altenstadt</v>
      </c>
      <c r="M159" s="31" t="s">
        <v>29</v>
      </c>
      <c r="N159" s="30" t="str">
        <f>'Auswertung U10'!$N$16</f>
        <v/>
      </c>
      <c r="O159" s="22" t="str">
        <f>'Auswertung U10'!$M$16</f>
        <v/>
      </c>
      <c r="P159" s="61">
        <f>IF(Wettkampfdaten!$E$5&lt;&gt;"",COUNTA($C$156:$C$166)*Wettkampfdaten!$E$5,Wettkampfdaten!$E$6)</f>
        <v>30</v>
      </c>
    </row>
    <row r="160" spans="1:16" x14ac:dyDescent="0.2">
      <c r="A160" s="86">
        <v>5</v>
      </c>
      <c r="B160" s="295"/>
      <c r="C160" s="92"/>
      <c r="D160" s="93"/>
      <c r="E160" s="85"/>
      <c r="F160" s="85"/>
      <c r="G160" s="88" t="str">
        <f>IF(C160&lt;&gt; "",G156,"")</f>
        <v/>
      </c>
      <c r="H160" s="88" t="str">
        <f t="shared" si="14"/>
        <v/>
      </c>
      <c r="I160" s="337"/>
      <c r="J160" s="11" t="str">
        <f>Wettkampfdaten!A3</f>
        <v>KiLa Wettkampf Altenstadt 2024</v>
      </c>
      <c r="K160" s="9" t="str">
        <f>Wettkampfdaten!D3</f>
        <v>08./09.06.2024</v>
      </c>
      <c r="L160" s="10" t="str">
        <f>Wettkampfdaten!F3</f>
        <v>Altenstadt</v>
      </c>
      <c r="M160" s="31" t="s">
        <v>29</v>
      </c>
      <c r="N160" s="30" t="str">
        <f>'Auswertung U10'!$N$16</f>
        <v/>
      </c>
      <c r="O160" s="22" t="str">
        <f>'Auswertung U10'!$M$16</f>
        <v/>
      </c>
      <c r="P160" s="61">
        <f>IF(Wettkampfdaten!$E$5&lt;&gt;"",COUNTA($C$156:$C$166)*Wettkampfdaten!$E$5,Wettkampfdaten!$E$6)</f>
        <v>30</v>
      </c>
    </row>
    <row r="161" spans="1:16" x14ac:dyDescent="0.2">
      <c r="A161" s="86">
        <v>6</v>
      </c>
      <c r="B161" s="295"/>
      <c r="C161" s="92"/>
      <c r="D161" s="93"/>
      <c r="E161" s="85"/>
      <c r="F161" s="85"/>
      <c r="G161" s="88" t="str">
        <f>IF(C161&lt;&gt; "",G156,"")</f>
        <v/>
      </c>
      <c r="H161" s="88" t="str">
        <f t="shared" si="14"/>
        <v/>
      </c>
      <c r="I161" s="337"/>
      <c r="J161" s="11" t="str">
        <f>Wettkampfdaten!A3</f>
        <v>KiLa Wettkampf Altenstadt 2024</v>
      </c>
      <c r="K161" s="9" t="str">
        <f>Wettkampfdaten!D3</f>
        <v>08./09.06.2024</v>
      </c>
      <c r="L161" s="10" t="str">
        <f>Wettkampfdaten!F3</f>
        <v>Altenstadt</v>
      </c>
      <c r="M161" s="31" t="s">
        <v>29</v>
      </c>
      <c r="N161" s="30" t="str">
        <f>'Auswertung U10'!$N$16</f>
        <v/>
      </c>
      <c r="O161" s="22" t="str">
        <f>'Auswertung U10'!$M$16</f>
        <v/>
      </c>
      <c r="P161" s="61">
        <f>IF(Wettkampfdaten!$E$5&lt;&gt;"",COUNTA($C$156:$C$166)*Wettkampfdaten!$E$5,Wettkampfdaten!$E$6)</f>
        <v>30</v>
      </c>
    </row>
    <row r="162" spans="1:16" x14ac:dyDescent="0.2">
      <c r="A162" s="86">
        <v>7</v>
      </c>
      <c r="B162" s="295"/>
      <c r="C162" s="92"/>
      <c r="D162" s="93"/>
      <c r="E162" s="85"/>
      <c r="F162" s="85"/>
      <c r="G162" s="88" t="str">
        <f>IF(C162&lt;&gt; "",G156,"")</f>
        <v/>
      </c>
      <c r="H162" s="88" t="str">
        <f t="shared" si="14"/>
        <v/>
      </c>
      <c r="I162" s="337"/>
      <c r="J162" s="11" t="str">
        <f>Wettkampfdaten!A3</f>
        <v>KiLa Wettkampf Altenstadt 2024</v>
      </c>
      <c r="K162" s="9" t="str">
        <f>Wettkampfdaten!D3</f>
        <v>08./09.06.2024</v>
      </c>
      <c r="L162" s="10" t="str">
        <f>Wettkampfdaten!F3</f>
        <v>Altenstadt</v>
      </c>
      <c r="M162" s="31" t="s">
        <v>29</v>
      </c>
      <c r="N162" s="30" t="str">
        <f>'Auswertung U10'!$N$16</f>
        <v/>
      </c>
      <c r="O162" s="22" t="str">
        <f>'Auswertung U10'!$M$16</f>
        <v/>
      </c>
      <c r="P162" s="61">
        <f>IF(Wettkampfdaten!$E$5&lt;&gt;"",COUNTA($C$156:$C$166)*Wettkampfdaten!$E$5,Wettkampfdaten!$E$6)</f>
        <v>30</v>
      </c>
    </row>
    <row r="163" spans="1:16" x14ac:dyDescent="0.2">
      <c r="A163" s="86">
        <v>8</v>
      </c>
      <c r="B163" s="295"/>
      <c r="C163" s="92"/>
      <c r="D163" s="93"/>
      <c r="E163" s="85"/>
      <c r="F163" s="85"/>
      <c r="G163" s="88" t="str">
        <f>IF(C163&lt;&gt; "",G156,"")</f>
        <v/>
      </c>
      <c r="H163" s="88" t="str">
        <f t="shared" si="14"/>
        <v/>
      </c>
      <c r="I163" s="337"/>
      <c r="J163" s="11" t="str">
        <f>Wettkampfdaten!A3</f>
        <v>KiLa Wettkampf Altenstadt 2024</v>
      </c>
      <c r="K163" s="9" t="str">
        <f>Wettkampfdaten!D3</f>
        <v>08./09.06.2024</v>
      </c>
      <c r="L163" s="10" t="str">
        <f>Wettkampfdaten!F3</f>
        <v>Altenstadt</v>
      </c>
      <c r="M163" s="31" t="s">
        <v>29</v>
      </c>
      <c r="N163" s="30" t="str">
        <f>'Auswertung U10'!$N$16</f>
        <v/>
      </c>
      <c r="O163" s="22" t="str">
        <f>'Auswertung U10'!$M$16</f>
        <v/>
      </c>
      <c r="P163" s="61">
        <f>IF(Wettkampfdaten!$E$5&lt;&gt;"",COUNTA($C$156:$C$166)*Wettkampfdaten!$E$5,Wettkampfdaten!$E$6)</f>
        <v>30</v>
      </c>
    </row>
    <row r="164" spans="1:16" x14ac:dyDescent="0.2">
      <c r="A164" s="86">
        <v>9</v>
      </c>
      <c r="B164" s="295"/>
      <c r="C164" s="92"/>
      <c r="D164" s="93"/>
      <c r="E164" s="85"/>
      <c r="F164" s="85"/>
      <c r="G164" s="88" t="str">
        <f>IF(C164&lt;&gt; "",G156,"")</f>
        <v/>
      </c>
      <c r="H164" s="88" t="str">
        <f t="shared" si="14"/>
        <v/>
      </c>
      <c r="I164" s="337"/>
      <c r="J164" s="11" t="str">
        <f>Wettkampfdaten!A3</f>
        <v>KiLa Wettkampf Altenstadt 2024</v>
      </c>
      <c r="K164" s="9" t="str">
        <f>Wettkampfdaten!D3</f>
        <v>08./09.06.2024</v>
      </c>
      <c r="L164" s="10" t="str">
        <f>Wettkampfdaten!F3</f>
        <v>Altenstadt</v>
      </c>
      <c r="M164" s="31" t="s">
        <v>29</v>
      </c>
      <c r="N164" s="30" t="str">
        <f>'Auswertung U10'!$N$16</f>
        <v/>
      </c>
      <c r="O164" s="22" t="str">
        <f>'Auswertung U10'!$M$16</f>
        <v/>
      </c>
      <c r="P164" s="61">
        <f>IF(Wettkampfdaten!$E$5&lt;&gt;"",COUNTA($C$156:$C$166)*Wettkampfdaten!$E$5,Wettkampfdaten!$E$6)</f>
        <v>30</v>
      </c>
    </row>
    <row r="165" spans="1:16" x14ac:dyDescent="0.2">
      <c r="A165" s="86">
        <v>10</v>
      </c>
      <c r="B165" s="295"/>
      <c r="C165" s="92"/>
      <c r="D165" s="93"/>
      <c r="E165" s="85"/>
      <c r="F165" s="85"/>
      <c r="G165" s="88" t="str">
        <f>IF(C165&lt;&gt; "",G156,"")</f>
        <v/>
      </c>
      <c r="H165" s="88" t="str">
        <f t="shared" si="14"/>
        <v/>
      </c>
      <c r="I165" s="337"/>
      <c r="J165" s="11" t="str">
        <f>Wettkampfdaten!A3</f>
        <v>KiLa Wettkampf Altenstadt 2024</v>
      </c>
      <c r="K165" s="9" t="str">
        <f>Wettkampfdaten!D3</f>
        <v>08./09.06.2024</v>
      </c>
      <c r="L165" s="10" t="str">
        <f>Wettkampfdaten!F3</f>
        <v>Altenstadt</v>
      </c>
      <c r="M165" s="31" t="s">
        <v>29</v>
      </c>
      <c r="N165" s="30" t="str">
        <f>'Auswertung U10'!$N$16</f>
        <v/>
      </c>
      <c r="O165" s="22" t="str">
        <f>'Auswertung U10'!$M$16</f>
        <v/>
      </c>
      <c r="P165" s="61">
        <f>IF(Wettkampfdaten!$E$5&lt;&gt;"",COUNTA($C$156:$C$166)*Wettkampfdaten!$E$5,Wettkampfdaten!$E$6)</f>
        <v>30</v>
      </c>
    </row>
    <row r="166" spans="1:16" ht="15.75" thickBot="1" x14ac:dyDescent="0.25">
      <c r="A166" s="89">
        <v>11</v>
      </c>
      <c r="B166" s="296"/>
      <c r="C166" s="96"/>
      <c r="D166" s="97"/>
      <c r="E166" s="98"/>
      <c r="F166" s="98"/>
      <c r="G166" s="99" t="str">
        <f>IF(C166&lt;&gt; "",G156,"")</f>
        <v/>
      </c>
      <c r="H166" s="88" t="str">
        <f t="shared" si="14"/>
        <v/>
      </c>
      <c r="I166" s="338"/>
      <c r="J166" s="11" t="str">
        <f>Wettkampfdaten!A3</f>
        <v>KiLa Wettkampf Altenstadt 2024</v>
      </c>
      <c r="K166" s="9" t="str">
        <f>Wettkampfdaten!D3</f>
        <v>08./09.06.2024</v>
      </c>
      <c r="L166" s="10" t="str">
        <f>Wettkampfdaten!F3</f>
        <v>Altenstadt</v>
      </c>
      <c r="M166" s="31" t="s">
        <v>29</v>
      </c>
      <c r="N166" s="30" t="str">
        <f>'Auswertung U10'!$N$16</f>
        <v/>
      </c>
      <c r="O166" s="22" t="str">
        <f>'Auswertung U10'!$M$16</f>
        <v/>
      </c>
      <c r="P166" s="61">
        <f>IF(Wettkampfdaten!$E$5&lt;&gt;"",COUNTA($C$156:$C$166)*Wettkampfdaten!$E$5,Wettkampfdaten!$E$6)</f>
        <v>30</v>
      </c>
    </row>
    <row r="167" spans="1:16" ht="15" customHeight="1" x14ac:dyDescent="0.2">
      <c r="A167" s="63">
        <v>1</v>
      </c>
      <c r="B167" s="297"/>
      <c r="C167" s="75"/>
      <c r="D167" s="76"/>
      <c r="E167" s="65"/>
      <c r="F167" s="65"/>
      <c r="G167" s="66" t="s">
        <v>39</v>
      </c>
      <c r="H167" s="100"/>
      <c r="I167" s="336" t="s">
        <v>15</v>
      </c>
      <c r="J167" s="11" t="str">
        <f>Wettkampfdaten!A3</f>
        <v>KiLa Wettkampf Altenstadt 2024</v>
      </c>
      <c r="K167" s="9" t="str">
        <f>Wettkampfdaten!D3</f>
        <v>08./09.06.2024</v>
      </c>
      <c r="L167" s="10" t="str">
        <f>Wettkampfdaten!F3</f>
        <v>Altenstadt</v>
      </c>
      <c r="M167" s="31" t="s">
        <v>29</v>
      </c>
      <c r="N167" s="30" t="str">
        <f>'Auswertung U10'!$N$17</f>
        <v/>
      </c>
      <c r="O167" s="22" t="str">
        <f>'Auswertung U10'!$M$17</f>
        <v/>
      </c>
      <c r="P167" s="61">
        <f>IF(Wettkampfdaten!$E$5&lt;&gt;"",COUNTA($C$167:$C$177)*Wettkampfdaten!$E$5,Wettkampfdaten!$E$6)</f>
        <v>30</v>
      </c>
    </row>
    <row r="168" spans="1:16" x14ac:dyDescent="0.2">
      <c r="A168" s="67">
        <v>2</v>
      </c>
      <c r="B168" s="298"/>
      <c r="C168" s="77"/>
      <c r="D168" s="78"/>
      <c r="E168" s="69"/>
      <c r="F168" s="69"/>
      <c r="G168" s="70" t="str">
        <f>IF(C168&lt;&gt; "",G167,"")</f>
        <v/>
      </c>
      <c r="H168" s="101" t="str">
        <f>IF(C168&lt;&gt; "",H$168,"")</f>
        <v/>
      </c>
      <c r="I168" s="337"/>
      <c r="J168" s="11" t="str">
        <f>Wettkampfdaten!A3</f>
        <v>KiLa Wettkampf Altenstadt 2024</v>
      </c>
      <c r="K168" s="9" t="str">
        <f>Wettkampfdaten!D3</f>
        <v>08./09.06.2024</v>
      </c>
      <c r="L168" s="10" t="str">
        <f>Wettkampfdaten!F3</f>
        <v>Altenstadt</v>
      </c>
      <c r="M168" s="31" t="s">
        <v>29</v>
      </c>
      <c r="N168" s="30" t="str">
        <f>'Auswertung U10'!$N$17</f>
        <v/>
      </c>
      <c r="O168" s="22" t="str">
        <f>'Auswertung U10'!$M$17</f>
        <v/>
      </c>
      <c r="P168" s="61">
        <f>IF(Wettkampfdaten!$E$5&lt;&gt;"",COUNTA($C$167:$C$177)*Wettkampfdaten!$E$5,Wettkampfdaten!$E$6)</f>
        <v>30</v>
      </c>
    </row>
    <row r="169" spans="1:16" x14ac:dyDescent="0.2">
      <c r="A169" s="67">
        <v>3</v>
      </c>
      <c r="B169" s="298"/>
      <c r="C169" s="77"/>
      <c r="D169" s="78"/>
      <c r="E169" s="69"/>
      <c r="F169" s="69"/>
      <c r="G169" s="70" t="str">
        <f>IF(C169&lt;&gt; "",G167,"")</f>
        <v/>
      </c>
      <c r="H169" s="101" t="str">
        <f t="shared" ref="H169:H177" si="15">IF(C169&lt;&gt; "",H$168,"")</f>
        <v/>
      </c>
      <c r="I169" s="337"/>
      <c r="J169" s="11" t="str">
        <f>Wettkampfdaten!A3</f>
        <v>KiLa Wettkampf Altenstadt 2024</v>
      </c>
      <c r="K169" s="9" t="str">
        <f>Wettkampfdaten!D3</f>
        <v>08./09.06.2024</v>
      </c>
      <c r="L169" s="10" t="str">
        <f>Wettkampfdaten!F3</f>
        <v>Altenstadt</v>
      </c>
      <c r="M169" s="31" t="s">
        <v>29</v>
      </c>
      <c r="N169" s="30" t="str">
        <f>'Auswertung U10'!$N$17</f>
        <v/>
      </c>
      <c r="O169" s="22" t="str">
        <f>'Auswertung U10'!$M$17</f>
        <v/>
      </c>
      <c r="P169" s="61">
        <f>IF(Wettkampfdaten!$E$5&lt;&gt;"",COUNTA($C$167:$C$177)*Wettkampfdaten!$E$5,Wettkampfdaten!$E$6)</f>
        <v>30</v>
      </c>
    </row>
    <row r="170" spans="1:16" x14ac:dyDescent="0.2">
      <c r="A170" s="67">
        <v>4</v>
      </c>
      <c r="B170" s="298"/>
      <c r="C170" s="77"/>
      <c r="D170" s="78"/>
      <c r="E170" s="69"/>
      <c r="F170" s="69"/>
      <c r="G170" s="70" t="str">
        <f>IF(C170&lt;&gt; "",G167,"")</f>
        <v/>
      </c>
      <c r="H170" s="101" t="str">
        <f t="shared" si="15"/>
        <v/>
      </c>
      <c r="I170" s="337"/>
      <c r="J170" s="11" t="str">
        <f>Wettkampfdaten!A3</f>
        <v>KiLa Wettkampf Altenstadt 2024</v>
      </c>
      <c r="K170" s="9" t="str">
        <f>Wettkampfdaten!D3</f>
        <v>08./09.06.2024</v>
      </c>
      <c r="L170" s="10" t="str">
        <f>Wettkampfdaten!F3</f>
        <v>Altenstadt</v>
      </c>
      <c r="M170" s="31" t="s">
        <v>29</v>
      </c>
      <c r="N170" s="30" t="str">
        <f>'Auswertung U10'!$N$17</f>
        <v/>
      </c>
      <c r="O170" s="22" t="str">
        <f>'Auswertung U10'!$M$17</f>
        <v/>
      </c>
      <c r="P170" s="61">
        <f>IF(Wettkampfdaten!$E$5&lt;&gt;"",COUNTA($C$167:$C$177)*Wettkampfdaten!$E$5,Wettkampfdaten!$E$6)</f>
        <v>30</v>
      </c>
    </row>
    <row r="171" spans="1:16" x14ac:dyDescent="0.2">
      <c r="A171" s="67">
        <v>5</v>
      </c>
      <c r="B171" s="298"/>
      <c r="C171" s="77"/>
      <c r="D171" s="78"/>
      <c r="E171" s="69"/>
      <c r="F171" s="69"/>
      <c r="G171" s="70" t="str">
        <f>IF(C171&lt;&gt; "",G167,"")</f>
        <v/>
      </c>
      <c r="H171" s="101" t="str">
        <f t="shared" si="15"/>
        <v/>
      </c>
      <c r="I171" s="337"/>
      <c r="J171" s="11" t="str">
        <f>Wettkampfdaten!A3</f>
        <v>KiLa Wettkampf Altenstadt 2024</v>
      </c>
      <c r="K171" s="9" t="str">
        <f>Wettkampfdaten!D3</f>
        <v>08./09.06.2024</v>
      </c>
      <c r="L171" s="10" t="str">
        <f>Wettkampfdaten!F3</f>
        <v>Altenstadt</v>
      </c>
      <c r="M171" s="31" t="s">
        <v>29</v>
      </c>
      <c r="N171" s="30" t="str">
        <f>'Auswertung U10'!$N$17</f>
        <v/>
      </c>
      <c r="O171" s="22" t="str">
        <f>'Auswertung U10'!$M$17</f>
        <v/>
      </c>
      <c r="P171" s="61">
        <f>IF(Wettkampfdaten!$E$5&lt;&gt;"",COUNTA($C$167:$C$177)*Wettkampfdaten!$E$5,Wettkampfdaten!$E$6)</f>
        <v>30</v>
      </c>
    </row>
    <row r="172" spans="1:16" x14ac:dyDescent="0.2">
      <c r="A172" s="67">
        <v>6</v>
      </c>
      <c r="B172" s="298"/>
      <c r="C172" s="77"/>
      <c r="D172" s="78"/>
      <c r="E172" s="69"/>
      <c r="F172" s="69"/>
      <c r="G172" s="70" t="str">
        <f>IF(C172&lt;&gt; "",G167,"")</f>
        <v/>
      </c>
      <c r="H172" s="101" t="str">
        <f t="shared" si="15"/>
        <v/>
      </c>
      <c r="I172" s="337"/>
      <c r="J172" s="11" t="str">
        <f>Wettkampfdaten!A3</f>
        <v>KiLa Wettkampf Altenstadt 2024</v>
      </c>
      <c r="K172" s="9" t="str">
        <f>Wettkampfdaten!D3</f>
        <v>08./09.06.2024</v>
      </c>
      <c r="L172" s="10" t="str">
        <f>Wettkampfdaten!F3</f>
        <v>Altenstadt</v>
      </c>
      <c r="M172" s="31" t="s">
        <v>29</v>
      </c>
      <c r="N172" s="30" t="str">
        <f>'Auswertung U10'!$N$17</f>
        <v/>
      </c>
      <c r="O172" s="22" t="str">
        <f>'Auswertung U10'!$M$17</f>
        <v/>
      </c>
      <c r="P172" s="61">
        <f>IF(Wettkampfdaten!$E$5&lt;&gt;"",COUNTA($C$167:$C$177)*Wettkampfdaten!$E$5,Wettkampfdaten!$E$6)</f>
        <v>30</v>
      </c>
    </row>
    <row r="173" spans="1:16" x14ac:dyDescent="0.2">
      <c r="A173" s="67">
        <v>7</v>
      </c>
      <c r="B173" s="298"/>
      <c r="C173" s="77"/>
      <c r="D173" s="78"/>
      <c r="E173" s="69"/>
      <c r="F173" s="69"/>
      <c r="G173" s="70" t="str">
        <f>IF(C173&lt;&gt; "",G167,"")</f>
        <v/>
      </c>
      <c r="H173" s="101" t="str">
        <f t="shared" si="15"/>
        <v/>
      </c>
      <c r="I173" s="337"/>
      <c r="J173" s="11" t="str">
        <f>Wettkampfdaten!A3</f>
        <v>KiLa Wettkampf Altenstadt 2024</v>
      </c>
      <c r="K173" s="9" t="str">
        <f>Wettkampfdaten!D3</f>
        <v>08./09.06.2024</v>
      </c>
      <c r="L173" s="10" t="str">
        <f>Wettkampfdaten!F3</f>
        <v>Altenstadt</v>
      </c>
      <c r="M173" s="31" t="s">
        <v>29</v>
      </c>
      <c r="N173" s="30" t="str">
        <f>'Auswertung U10'!$N$17</f>
        <v/>
      </c>
      <c r="O173" s="22" t="str">
        <f>'Auswertung U10'!$M$17</f>
        <v/>
      </c>
      <c r="P173" s="61">
        <f>IF(Wettkampfdaten!$E$5&lt;&gt;"",COUNTA($C$167:$C$177)*Wettkampfdaten!$E$5,Wettkampfdaten!$E$6)</f>
        <v>30</v>
      </c>
    </row>
    <row r="174" spans="1:16" x14ac:dyDescent="0.2">
      <c r="A174" s="67">
        <v>8</v>
      </c>
      <c r="B174" s="298"/>
      <c r="C174" s="77"/>
      <c r="D174" s="78"/>
      <c r="E174" s="69"/>
      <c r="F174" s="69"/>
      <c r="G174" s="70" t="str">
        <f>IF(C174&lt;&gt; "",G167,"")</f>
        <v/>
      </c>
      <c r="H174" s="101" t="str">
        <f t="shared" si="15"/>
        <v/>
      </c>
      <c r="I174" s="337"/>
      <c r="J174" s="11" t="str">
        <f>Wettkampfdaten!A3</f>
        <v>KiLa Wettkampf Altenstadt 2024</v>
      </c>
      <c r="K174" s="9" t="str">
        <f>Wettkampfdaten!D3</f>
        <v>08./09.06.2024</v>
      </c>
      <c r="L174" s="10" t="str">
        <f>Wettkampfdaten!F3</f>
        <v>Altenstadt</v>
      </c>
      <c r="M174" s="31" t="s">
        <v>29</v>
      </c>
      <c r="N174" s="30" t="str">
        <f>'Auswertung U10'!$N$17</f>
        <v/>
      </c>
      <c r="O174" s="22" t="str">
        <f>'Auswertung U10'!$M$17</f>
        <v/>
      </c>
      <c r="P174" s="61">
        <f>IF(Wettkampfdaten!$E$5&lt;&gt;"",COUNTA($C$167:$C$177)*Wettkampfdaten!$E$5,Wettkampfdaten!$E$6)</f>
        <v>30</v>
      </c>
    </row>
    <row r="175" spans="1:16" x14ac:dyDescent="0.2">
      <c r="A175" s="67">
        <v>9</v>
      </c>
      <c r="B175" s="298"/>
      <c r="C175" s="77"/>
      <c r="D175" s="78"/>
      <c r="E175" s="69"/>
      <c r="F175" s="69"/>
      <c r="G175" s="70" t="str">
        <f>IF(C175&lt;&gt; "",G167,"")</f>
        <v/>
      </c>
      <c r="H175" s="101" t="str">
        <f t="shared" si="15"/>
        <v/>
      </c>
      <c r="I175" s="337"/>
      <c r="J175" s="11" t="str">
        <f>Wettkampfdaten!A3</f>
        <v>KiLa Wettkampf Altenstadt 2024</v>
      </c>
      <c r="K175" s="9" t="str">
        <f>Wettkampfdaten!D3</f>
        <v>08./09.06.2024</v>
      </c>
      <c r="L175" s="10" t="str">
        <f>Wettkampfdaten!F3</f>
        <v>Altenstadt</v>
      </c>
      <c r="M175" s="31" t="s">
        <v>29</v>
      </c>
      <c r="N175" s="30" t="str">
        <f>'Auswertung U10'!$N$17</f>
        <v/>
      </c>
      <c r="O175" s="22" t="str">
        <f>'Auswertung U10'!$M$17</f>
        <v/>
      </c>
      <c r="P175" s="61">
        <f>IF(Wettkampfdaten!$E$5&lt;&gt;"",COUNTA($C$167:$C$177)*Wettkampfdaten!$E$5,Wettkampfdaten!$E$6)</f>
        <v>30</v>
      </c>
    </row>
    <row r="176" spans="1:16" x14ac:dyDescent="0.2">
      <c r="A176" s="67">
        <v>10</v>
      </c>
      <c r="B176" s="298"/>
      <c r="C176" s="77"/>
      <c r="D176" s="78"/>
      <c r="E176" s="69"/>
      <c r="F176" s="69"/>
      <c r="G176" s="70" t="str">
        <f>IF(C176&lt;&gt; "",G167,"")</f>
        <v/>
      </c>
      <c r="H176" s="101" t="str">
        <f t="shared" si="15"/>
        <v/>
      </c>
      <c r="I176" s="337"/>
      <c r="J176" s="11" t="str">
        <f>Wettkampfdaten!A3</f>
        <v>KiLa Wettkampf Altenstadt 2024</v>
      </c>
      <c r="K176" s="9" t="str">
        <f>Wettkampfdaten!D3</f>
        <v>08./09.06.2024</v>
      </c>
      <c r="L176" s="10" t="str">
        <f>Wettkampfdaten!F3</f>
        <v>Altenstadt</v>
      </c>
      <c r="M176" s="31" t="s">
        <v>29</v>
      </c>
      <c r="N176" s="30" t="str">
        <f>'Auswertung U10'!$N$17</f>
        <v/>
      </c>
      <c r="O176" s="22" t="str">
        <f>'Auswertung U10'!$M$17</f>
        <v/>
      </c>
      <c r="P176" s="61">
        <f>IF(Wettkampfdaten!$E$5&lt;&gt;"",COUNTA($C$167:$C$177)*Wettkampfdaten!$E$5,Wettkampfdaten!$E$6)</f>
        <v>30</v>
      </c>
    </row>
    <row r="177" spans="1:16" ht="15.75" thickBot="1" x14ac:dyDescent="0.25">
      <c r="A177" s="94">
        <v>11</v>
      </c>
      <c r="B177" s="299"/>
      <c r="C177" s="79"/>
      <c r="D177" s="80"/>
      <c r="E177" s="73"/>
      <c r="F177" s="73"/>
      <c r="G177" s="74" t="str">
        <f>IF(C177&lt;&gt; "",G167,"")</f>
        <v/>
      </c>
      <c r="H177" s="102" t="str">
        <f t="shared" si="15"/>
        <v/>
      </c>
      <c r="I177" s="338"/>
      <c r="J177" s="11" t="str">
        <f>Wettkampfdaten!A3</f>
        <v>KiLa Wettkampf Altenstadt 2024</v>
      </c>
      <c r="K177" s="9" t="str">
        <f>Wettkampfdaten!D3</f>
        <v>08./09.06.2024</v>
      </c>
      <c r="L177" s="10" t="str">
        <f>Wettkampfdaten!F3</f>
        <v>Altenstadt</v>
      </c>
      <c r="M177" s="31" t="s">
        <v>29</v>
      </c>
      <c r="N177" s="30" t="str">
        <f>'Auswertung U10'!$N$17</f>
        <v/>
      </c>
      <c r="O177" s="22" t="str">
        <f>'Auswertung U10'!$M$17</f>
        <v/>
      </c>
      <c r="P177" s="61">
        <f>IF(Wettkampfdaten!$E$5&lt;&gt;"",COUNTA($C$167:$C$177)*Wettkampfdaten!$E$5,Wettkampfdaten!$E$6)</f>
        <v>30</v>
      </c>
    </row>
    <row r="178" spans="1:16" x14ac:dyDescent="0.2">
      <c r="J178" s="11" t="str">
        <f>Wettkampfdaten!A3</f>
        <v>KiLa Wettkampf Altenstadt 2024</v>
      </c>
      <c r="K178" s="9" t="str">
        <f>Wettkampfdaten!D3</f>
        <v>08./09.06.2024</v>
      </c>
      <c r="L178" s="10" t="str">
        <f>Wettkampfdaten!F3</f>
        <v>Altenstadt</v>
      </c>
      <c r="M178" s="31" t="s">
        <v>29</v>
      </c>
      <c r="N178" s="30" t="str">
        <f>'Auswertung U10'!$N$17</f>
        <v/>
      </c>
      <c r="O178" s="22" t="str">
        <f>'Auswertung U10'!$M$17</f>
        <v/>
      </c>
    </row>
  </sheetData>
  <sheetProtection sheet="1" objects="1" scenarios="1"/>
  <mergeCells count="16">
    <mergeCell ref="I57:I67"/>
    <mergeCell ref="I2:I12"/>
    <mergeCell ref="I13:I23"/>
    <mergeCell ref="I24:I34"/>
    <mergeCell ref="I35:I45"/>
    <mergeCell ref="I46:I56"/>
    <mergeCell ref="I134:I144"/>
    <mergeCell ref="I145:I155"/>
    <mergeCell ref="I156:I166"/>
    <mergeCell ref="I167:I177"/>
    <mergeCell ref="I68:I78"/>
    <mergeCell ref="I79:I89"/>
    <mergeCell ref="I90:I100"/>
    <mergeCell ref="I101:I111"/>
    <mergeCell ref="I112:I122"/>
    <mergeCell ref="I123:I133"/>
  </mergeCells>
  <pageMargins left="0.7" right="0.7" top="0.78740157499999996" bottom="0.78740157499999996" header="0.3" footer="0.3"/>
  <pageSetup paperSize="9" orientation="portrait" r:id="rId1"/>
  <headerFooter>
    <oddFooter>&amp;R&amp;1#&amp;"Arial"&amp;9&amp;K737373Sensitivity: Private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78"/>
  <sheetViews>
    <sheetView topLeftCell="A43" workbookViewId="0">
      <selection activeCell="G10" sqref="G10"/>
    </sheetView>
  </sheetViews>
  <sheetFormatPr defaultColWidth="10.89453125" defaultRowHeight="15" x14ac:dyDescent="0.2"/>
  <cols>
    <col min="1" max="1" width="6.05078125" style="1" customWidth="1"/>
    <col min="2" max="2" width="6.45703125" style="3" customWidth="1"/>
    <col min="3" max="3" width="24.078125" style="2" customWidth="1"/>
    <col min="4" max="4" width="17.890625" style="2" customWidth="1"/>
    <col min="5" max="5" width="10.4921875" style="2" customWidth="1"/>
    <col min="6" max="6" width="13.98828125" style="2" customWidth="1"/>
    <col min="7" max="7" width="23.9453125" style="3" customWidth="1"/>
    <col min="8" max="8" width="25.01953125" style="3" customWidth="1"/>
    <col min="9" max="9" width="6.9921875" style="216" bestFit="1" customWidth="1"/>
    <col min="10" max="10" width="11.43359375" style="23" customWidth="1"/>
    <col min="11" max="11" width="26.90234375" style="11" hidden="1" customWidth="1"/>
    <col min="12" max="12" width="15.46875" style="10" hidden="1" customWidth="1"/>
    <col min="13" max="13" width="19.90625" style="10" hidden="1" customWidth="1"/>
    <col min="14" max="14" width="4.03515625" style="22" hidden="1" customWidth="1"/>
    <col min="15" max="15" width="6.45703125" style="30" hidden="1" customWidth="1"/>
    <col min="16" max="16" width="8.47265625" style="22" hidden="1" customWidth="1"/>
    <col min="17" max="17" width="11.43359375" style="61" hidden="1" customWidth="1"/>
  </cols>
  <sheetData>
    <row r="1" spans="1:17" ht="33.75" customHeight="1" thickBot="1" x14ac:dyDescent="0.25">
      <c r="A1" s="4" t="s">
        <v>5</v>
      </c>
      <c r="B1" s="15" t="s">
        <v>28</v>
      </c>
      <c r="C1" s="5" t="s">
        <v>0</v>
      </c>
      <c r="D1" s="5" t="s">
        <v>1</v>
      </c>
      <c r="E1" s="12" t="s">
        <v>3</v>
      </c>
      <c r="F1" s="12" t="s">
        <v>4</v>
      </c>
      <c r="G1" s="103" t="s">
        <v>2</v>
      </c>
      <c r="H1" s="13" t="s">
        <v>56</v>
      </c>
      <c r="I1" s="104" t="s">
        <v>58</v>
      </c>
      <c r="J1" s="14" t="s">
        <v>30</v>
      </c>
      <c r="K1" s="6" t="s">
        <v>7</v>
      </c>
      <c r="L1" s="7" t="s">
        <v>6</v>
      </c>
      <c r="M1" s="7" t="s">
        <v>8</v>
      </c>
      <c r="N1" s="8" t="s">
        <v>9</v>
      </c>
      <c r="O1" s="6" t="s">
        <v>33</v>
      </c>
      <c r="P1" s="8" t="s">
        <v>32</v>
      </c>
      <c r="Q1" s="62" t="s">
        <v>57</v>
      </c>
    </row>
    <row r="2" spans="1:17" x14ac:dyDescent="0.2">
      <c r="A2" s="81">
        <v>1</v>
      </c>
      <c r="B2" s="82">
        <v>101</v>
      </c>
      <c r="C2" s="90" t="s">
        <v>164</v>
      </c>
      <c r="D2" s="91" t="s">
        <v>119</v>
      </c>
      <c r="E2" s="83">
        <v>2013</v>
      </c>
      <c r="F2" s="83" t="s">
        <v>87</v>
      </c>
      <c r="G2" s="84" t="s">
        <v>165</v>
      </c>
      <c r="H2" s="217" t="s">
        <v>166</v>
      </c>
      <c r="I2" s="211"/>
      <c r="J2" s="336" t="s">
        <v>11</v>
      </c>
      <c r="K2" s="16" t="str">
        <f>Wettkampfdaten!A3</f>
        <v>KiLa Wettkampf Altenstadt 2024</v>
      </c>
      <c r="L2" s="17" t="str">
        <f>Wettkampfdaten!D3</f>
        <v>08./09.06.2024</v>
      </c>
      <c r="M2" s="20" t="str">
        <f>Wettkampfdaten!F3</f>
        <v>Altenstadt</v>
      </c>
      <c r="N2" s="22" t="s">
        <v>30</v>
      </c>
      <c r="O2" s="30">
        <f>'Auswertung U12'!$Q$2</f>
        <v>4</v>
      </c>
      <c r="P2" s="22">
        <f>'Auswertung U12'!$P$2</f>
        <v>14</v>
      </c>
      <c r="Q2" s="61">
        <f>IF(Wettkampfdaten!$E$5&lt;&gt;"",COUNTA($C$2:$C$12)*Wettkampfdaten!$E$5,Wettkampfdaten!$E$6)</f>
        <v>30</v>
      </c>
    </row>
    <row r="3" spans="1:17" x14ac:dyDescent="0.2">
      <c r="A3" s="86">
        <v>2</v>
      </c>
      <c r="B3" s="87">
        <v>102</v>
      </c>
      <c r="C3" s="92" t="s">
        <v>167</v>
      </c>
      <c r="D3" s="93" t="s">
        <v>168</v>
      </c>
      <c r="E3" s="85">
        <v>2013</v>
      </c>
      <c r="F3" s="85" t="s">
        <v>87</v>
      </c>
      <c r="G3" s="88" t="str">
        <f>IF(C3&lt;&gt; "",G2,"")</f>
        <v>TSV Flitzer U12</v>
      </c>
      <c r="H3" s="218" t="s">
        <v>166</v>
      </c>
      <c r="I3" s="212">
        <f>IF(C3&lt;&gt; "",I$2,"")</f>
        <v>0</v>
      </c>
      <c r="J3" s="337"/>
      <c r="K3" s="16" t="str">
        <f>Wettkampfdaten!A3</f>
        <v>KiLa Wettkampf Altenstadt 2024</v>
      </c>
      <c r="L3" s="17" t="str">
        <f>Wettkampfdaten!D3</f>
        <v>08./09.06.2024</v>
      </c>
      <c r="M3" s="21" t="str">
        <f>Wettkampfdaten!F3</f>
        <v>Altenstadt</v>
      </c>
      <c r="N3" s="22" t="s">
        <v>30</v>
      </c>
      <c r="O3" s="30">
        <f>'Auswertung U12'!$Q$2</f>
        <v>4</v>
      </c>
      <c r="P3" s="22">
        <f>'Auswertung U12'!$P$2</f>
        <v>14</v>
      </c>
      <c r="Q3" s="61">
        <f>IF(Wettkampfdaten!$E$5&lt;&gt;"",COUNTA($C$2:$C$12)*Wettkampfdaten!$E$5,Wettkampfdaten!$E$6)</f>
        <v>30</v>
      </c>
    </row>
    <row r="4" spans="1:17" x14ac:dyDescent="0.2">
      <c r="A4" s="86">
        <v>3</v>
      </c>
      <c r="B4" s="87">
        <v>103</v>
      </c>
      <c r="C4" s="92" t="s">
        <v>169</v>
      </c>
      <c r="D4" s="93" t="s">
        <v>94</v>
      </c>
      <c r="E4" s="85">
        <v>2013</v>
      </c>
      <c r="F4" s="85" t="s">
        <v>87</v>
      </c>
      <c r="G4" s="88" t="str">
        <f>IF(C4&lt;&gt; "",G2,"")</f>
        <v>TSV Flitzer U12</v>
      </c>
      <c r="H4" s="218" t="s">
        <v>166</v>
      </c>
      <c r="I4" s="212">
        <f>IF(C4&lt;&gt; "",I$2,"")</f>
        <v>0</v>
      </c>
      <c r="J4" s="337"/>
      <c r="K4" s="16" t="str">
        <f>Wettkampfdaten!A3</f>
        <v>KiLa Wettkampf Altenstadt 2024</v>
      </c>
      <c r="L4" s="18" t="str">
        <f>Wettkampfdaten!D3</f>
        <v>08./09.06.2024</v>
      </c>
      <c r="M4" s="21" t="str">
        <f>Wettkampfdaten!F3</f>
        <v>Altenstadt</v>
      </c>
      <c r="N4" s="22" t="s">
        <v>30</v>
      </c>
      <c r="O4" s="30">
        <f>'Auswertung U12'!$Q$2</f>
        <v>4</v>
      </c>
      <c r="P4" s="22">
        <f>'Auswertung U12'!$P$2</f>
        <v>14</v>
      </c>
      <c r="Q4" s="61">
        <f>IF(Wettkampfdaten!$E$5&lt;&gt;"",COUNTA($C$2:$C$12)*Wettkampfdaten!$E$5,Wettkampfdaten!$E$6)</f>
        <v>30</v>
      </c>
    </row>
    <row r="5" spans="1:17" x14ac:dyDescent="0.2">
      <c r="A5" s="86">
        <v>4</v>
      </c>
      <c r="B5" s="87">
        <v>104</v>
      </c>
      <c r="C5" s="92" t="s">
        <v>170</v>
      </c>
      <c r="D5" s="93" t="s">
        <v>171</v>
      </c>
      <c r="E5" s="85">
        <v>2013</v>
      </c>
      <c r="F5" s="85" t="s">
        <v>87</v>
      </c>
      <c r="G5" s="88" t="str">
        <f>IF(C5&lt;&gt; "",G2,"")</f>
        <v>TSV Flitzer U12</v>
      </c>
      <c r="H5" s="218" t="s">
        <v>166</v>
      </c>
      <c r="I5" s="212">
        <f t="shared" ref="I5:I13" si="0">IF(C5&lt;&gt; "",I$2,"")</f>
        <v>0</v>
      </c>
      <c r="J5" s="337"/>
      <c r="K5" s="16" t="str">
        <f>Wettkampfdaten!A3</f>
        <v>KiLa Wettkampf Altenstadt 2024</v>
      </c>
      <c r="L5" s="18" t="str">
        <f>Wettkampfdaten!D3</f>
        <v>08./09.06.2024</v>
      </c>
      <c r="M5" s="21" t="str">
        <f>Wettkampfdaten!F3</f>
        <v>Altenstadt</v>
      </c>
      <c r="N5" s="22" t="s">
        <v>30</v>
      </c>
      <c r="O5" s="30">
        <f>'Auswertung U12'!$Q$2</f>
        <v>4</v>
      </c>
      <c r="P5" s="22">
        <f>'Auswertung U12'!$P$2</f>
        <v>14</v>
      </c>
      <c r="Q5" s="61">
        <f>IF(Wettkampfdaten!$E$5&lt;&gt;"",COUNTA($C$2:$C$12)*Wettkampfdaten!$E$5,Wettkampfdaten!$E$6)</f>
        <v>30</v>
      </c>
    </row>
    <row r="6" spans="1:17" x14ac:dyDescent="0.2">
      <c r="A6" s="86">
        <v>5</v>
      </c>
      <c r="B6" s="87">
        <v>105</v>
      </c>
      <c r="C6" s="92" t="s">
        <v>172</v>
      </c>
      <c r="D6" s="93" t="s">
        <v>88</v>
      </c>
      <c r="E6" s="85">
        <v>2014</v>
      </c>
      <c r="F6" s="85" t="s">
        <v>86</v>
      </c>
      <c r="G6" s="88" t="str">
        <f>IF(C6&lt;&gt; "",G2,"")</f>
        <v>TSV Flitzer U12</v>
      </c>
      <c r="H6" s="218" t="s">
        <v>166</v>
      </c>
      <c r="I6" s="212">
        <f t="shared" si="0"/>
        <v>0</v>
      </c>
      <c r="J6" s="337"/>
      <c r="K6" s="16" t="str">
        <f>Wettkampfdaten!A3</f>
        <v>KiLa Wettkampf Altenstadt 2024</v>
      </c>
      <c r="L6" s="18" t="str">
        <f>Wettkampfdaten!D3</f>
        <v>08./09.06.2024</v>
      </c>
      <c r="M6" s="21" t="str">
        <f>Wettkampfdaten!F3</f>
        <v>Altenstadt</v>
      </c>
      <c r="N6" s="22" t="s">
        <v>30</v>
      </c>
      <c r="O6" s="30">
        <f>'Auswertung U12'!$Q$2</f>
        <v>4</v>
      </c>
      <c r="P6" s="22">
        <f>'Auswertung U12'!$P$2</f>
        <v>14</v>
      </c>
      <c r="Q6" s="61">
        <f>IF(Wettkampfdaten!$E$5&lt;&gt;"",COUNTA($C$2:$C$12)*Wettkampfdaten!$E$5,Wettkampfdaten!$E$6)</f>
        <v>30</v>
      </c>
    </row>
    <row r="7" spans="1:17" x14ac:dyDescent="0.2">
      <c r="A7" s="86">
        <v>6</v>
      </c>
      <c r="B7" s="87">
        <v>106</v>
      </c>
      <c r="C7" s="92" t="s">
        <v>151</v>
      </c>
      <c r="D7" s="93" t="s">
        <v>173</v>
      </c>
      <c r="E7" s="85">
        <v>2014</v>
      </c>
      <c r="F7" s="85" t="s">
        <v>86</v>
      </c>
      <c r="G7" s="88" t="str">
        <f>IF(C7&lt;&gt; "",G2,"")</f>
        <v>TSV Flitzer U12</v>
      </c>
      <c r="H7" s="218" t="s">
        <v>166</v>
      </c>
      <c r="I7" s="212">
        <f>IF(C7&lt;&gt; "",I$2,"")</f>
        <v>0</v>
      </c>
      <c r="J7" s="337"/>
      <c r="K7" s="16" t="str">
        <f>Wettkampfdaten!A3</f>
        <v>KiLa Wettkampf Altenstadt 2024</v>
      </c>
      <c r="L7" s="18" t="str">
        <f>Wettkampfdaten!D3</f>
        <v>08./09.06.2024</v>
      </c>
      <c r="M7" s="21" t="str">
        <f>Wettkampfdaten!F3</f>
        <v>Altenstadt</v>
      </c>
      <c r="N7" s="22" t="s">
        <v>30</v>
      </c>
      <c r="O7" s="30">
        <f>'Auswertung U12'!$Q$2</f>
        <v>4</v>
      </c>
      <c r="P7" s="22">
        <f>'Auswertung U12'!$P$2</f>
        <v>14</v>
      </c>
      <c r="Q7" s="61">
        <f>IF(Wettkampfdaten!$E$5&lt;&gt;"",COUNTA($C$2:$C$12)*Wettkampfdaten!$E$5,Wettkampfdaten!$E$6)</f>
        <v>30</v>
      </c>
    </row>
    <row r="8" spans="1:17" x14ac:dyDescent="0.2">
      <c r="A8" s="86">
        <v>7</v>
      </c>
      <c r="B8" s="87">
        <v>107</v>
      </c>
      <c r="C8" s="92" t="s">
        <v>174</v>
      </c>
      <c r="D8" s="93" t="s">
        <v>99</v>
      </c>
      <c r="E8" s="85">
        <v>2014</v>
      </c>
      <c r="F8" s="85" t="s">
        <v>87</v>
      </c>
      <c r="G8" s="88" t="str">
        <f>IF(C8&lt;&gt; "",G2,"")</f>
        <v>TSV Flitzer U12</v>
      </c>
      <c r="H8" s="218" t="s">
        <v>166</v>
      </c>
      <c r="I8" s="212">
        <f t="shared" si="0"/>
        <v>0</v>
      </c>
      <c r="J8" s="337"/>
      <c r="K8" s="16" t="str">
        <f>Wettkampfdaten!A3</f>
        <v>KiLa Wettkampf Altenstadt 2024</v>
      </c>
      <c r="L8" s="18" t="str">
        <f>Wettkampfdaten!D3</f>
        <v>08./09.06.2024</v>
      </c>
      <c r="M8" s="21" t="str">
        <f>Wettkampfdaten!F3</f>
        <v>Altenstadt</v>
      </c>
      <c r="N8" s="22" t="s">
        <v>30</v>
      </c>
      <c r="O8" s="30">
        <f>'Auswertung U12'!$Q$2</f>
        <v>4</v>
      </c>
      <c r="P8" s="22">
        <f>'Auswertung U12'!$P$2</f>
        <v>14</v>
      </c>
      <c r="Q8" s="61">
        <f>IF(Wettkampfdaten!$E$5&lt;&gt;"",COUNTA($C$2:$C$12)*Wettkampfdaten!$E$5,Wettkampfdaten!$E$6)</f>
        <v>30</v>
      </c>
    </row>
    <row r="9" spans="1:17" x14ac:dyDescent="0.2">
      <c r="A9" s="86">
        <v>8</v>
      </c>
      <c r="B9" s="87">
        <v>108</v>
      </c>
      <c r="C9" s="92" t="s">
        <v>175</v>
      </c>
      <c r="D9" s="93" t="s">
        <v>176</v>
      </c>
      <c r="E9" s="85">
        <v>2014</v>
      </c>
      <c r="F9" s="85" t="s">
        <v>86</v>
      </c>
      <c r="G9" s="88" t="str">
        <f>IF(C9&lt;&gt; "",G2,"")</f>
        <v>TSV Flitzer U12</v>
      </c>
      <c r="H9" s="218" t="s">
        <v>166</v>
      </c>
      <c r="I9" s="212">
        <f t="shared" si="0"/>
        <v>0</v>
      </c>
      <c r="J9" s="337"/>
      <c r="K9" s="16" t="str">
        <f>Wettkampfdaten!A3</f>
        <v>KiLa Wettkampf Altenstadt 2024</v>
      </c>
      <c r="L9" s="18" t="str">
        <f>Wettkampfdaten!D3</f>
        <v>08./09.06.2024</v>
      </c>
      <c r="M9" s="21" t="str">
        <f>Wettkampfdaten!F3</f>
        <v>Altenstadt</v>
      </c>
      <c r="N9" s="22" t="s">
        <v>30</v>
      </c>
      <c r="O9" s="30">
        <f>'Auswertung U12'!$Q$2</f>
        <v>4</v>
      </c>
      <c r="P9" s="22">
        <f>'Auswertung U12'!$P$2</f>
        <v>14</v>
      </c>
      <c r="Q9" s="61">
        <f>IF(Wettkampfdaten!$E$5&lt;&gt;"",COUNTA($C$2:$C$12)*Wettkampfdaten!$E$5,Wettkampfdaten!$E$6)</f>
        <v>30</v>
      </c>
    </row>
    <row r="10" spans="1:17" x14ac:dyDescent="0.2">
      <c r="A10" s="86">
        <v>9</v>
      </c>
      <c r="B10" s="87">
        <v>109</v>
      </c>
      <c r="C10" s="92" t="s">
        <v>124</v>
      </c>
      <c r="D10" s="93" t="s">
        <v>101</v>
      </c>
      <c r="E10" s="85">
        <v>2013</v>
      </c>
      <c r="F10" s="85" t="s">
        <v>87</v>
      </c>
      <c r="G10" s="88" t="str">
        <f>IF(C10&lt;&gt; "",G2,"")</f>
        <v>TSV Flitzer U12</v>
      </c>
      <c r="H10" s="218" t="s">
        <v>166</v>
      </c>
      <c r="I10" s="212">
        <f t="shared" si="0"/>
        <v>0</v>
      </c>
      <c r="J10" s="337"/>
      <c r="K10" s="16" t="str">
        <f>Wettkampfdaten!A3</f>
        <v>KiLa Wettkampf Altenstadt 2024</v>
      </c>
      <c r="L10" s="18" t="str">
        <f>Wettkampfdaten!D3</f>
        <v>08./09.06.2024</v>
      </c>
      <c r="M10" s="21" t="str">
        <f>Wettkampfdaten!F3</f>
        <v>Altenstadt</v>
      </c>
      <c r="N10" s="22" t="s">
        <v>30</v>
      </c>
      <c r="O10" s="30">
        <f>'Auswertung U12'!$Q$2</f>
        <v>4</v>
      </c>
      <c r="P10" s="22">
        <f>'Auswertung U12'!$P$2</f>
        <v>14</v>
      </c>
      <c r="Q10" s="61">
        <f>IF(Wettkampfdaten!$E$5&lt;&gt;"",COUNTA($C$2:$C$12)*Wettkampfdaten!$E$5,Wettkampfdaten!$E$6)</f>
        <v>30</v>
      </c>
    </row>
    <row r="11" spans="1:17" x14ac:dyDescent="0.2">
      <c r="A11" s="86">
        <v>10</v>
      </c>
      <c r="B11" s="87">
        <v>110</v>
      </c>
      <c r="C11" s="92" t="s">
        <v>442</v>
      </c>
      <c r="D11" s="93" t="s">
        <v>443</v>
      </c>
      <c r="E11" s="85">
        <v>2014</v>
      </c>
      <c r="F11" s="85" t="s">
        <v>86</v>
      </c>
      <c r="G11" s="88" t="str">
        <f>IF(C11&lt;&gt; "",G2,"")</f>
        <v>TSV Flitzer U12</v>
      </c>
      <c r="H11" s="218" t="s">
        <v>166</v>
      </c>
      <c r="I11" s="212">
        <f t="shared" si="0"/>
        <v>0</v>
      </c>
      <c r="J11" s="337"/>
      <c r="K11" s="16" t="str">
        <f>Wettkampfdaten!A3</f>
        <v>KiLa Wettkampf Altenstadt 2024</v>
      </c>
      <c r="L11" s="18" t="str">
        <f>Wettkampfdaten!D3</f>
        <v>08./09.06.2024</v>
      </c>
      <c r="M11" s="21" t="str">
        <f>Wettkampfdaten!F3</f>
        <v>Altenstadt</v>
      </c>
      <c r="N11" s="22" t="s">
        <v>30</v>
      </c>
      <c r="O11" s="30">
        <f>'Auswertung U12'!$Q$2</f>
        <v>4</v>
      </c>
      <c r="P11" s="22">
        <f>'Auswertung U12'!$P$2</f>
        <v>14</v>
      </c>
      <c r="Q11" s="61">
        <f>IF(Wettkampfdaten!$E$5&lt;&gt;"",COUNTA($C$2:$C$12)*Wettkampfdaten!$E$5,Wettkampfdaten!$E$6)</f>
        <v>30</v>
      </c>
    </row>
    <row r="12" spans="1:17" ht="15.75" thickBot="1" x14ac:dyDescent="0.25">
      <c r="A12" s="89">
        <v>11</v>
      </c>
      <c r="B12" s="95">
        <v>111</v>
      </c>
      <c r="C12" s="96" t="s">
        <v>117</v>
      </c>
      <c r="D12" s="97" t="s">
        <v>177</v>
      </c>
      <c r="E12" s="98">
        <v>2013</v>
      </c>
      <c r="F12" s="98" t="s">
        <v>87</v>
      </c>
      <c r="G12" s="99" t="str">
        <f>IF(C12&lt;&gt; "",G2,"")</f>
        <v>TSV Flitzer U12</v>
      </c>
      <c r="H12" s="219" t="s">
        <v>166</v>
      </c>
      <c r="I12" s="212">
        <f t="shared" si="0"/>
        <v>0</v>
      </c>
      <c r="J12" s="338"/>
      <c r="K12" s="16" t="str">
        <f>Wettkampfdaten!A3</f>
        <v>KiLa Wettkampf Altenstadt 2024</v>
      </c>
      <c r="L12" s="18" t="str">
        <f>Wettkampfdaten!D3</f>
        <v>08./09.06.2024</v>
      </c>
      <c r="M12" s="21" t="str">
        <f>Wettkampfdaten!F3</f>
        <v>Altenstadt</v>
      </c>
      <c r="N12" s="22" t="s">
        <v>30</v>
      </c>
      <c r="O12" s="30">
        <f>'Auswertung U12'!$Q$2</f>
        <v>4</v>
      </c>
      <c r="P12" s="22">
        <f>'Auswertung U12'!$P$2</f>
        <v>14</v>
      </c>
      <c r="Q12" s="61">
        <f>IF(Wettkampfdaten!$E$5&lt;&gt;"",COUNTA($C$2:$C$12)*Wettkampfdaten!$E$5,Wettkampfdaten!$E$6)</f>
        <v>30</v>
      </c>
    </row>
    <row r="13" spans="1:17" x14ac:dyDescent="0.2">
      <c r="A13" s="63">
        <v>1</v>
      </c>
      <c r="B13" s="64">
        <v>201</v>
      </c>
      <c r="C13" s="75" t="s">
        <v>178</v>
      </c>
      <c r="D13" s="76" t="s">
        <v>179</v>
      </c>
      <c r="E13" s="65">
        <v>2013</v>
      </c>
      <c r="F13" s="65" t="s">
        <v>86</v>
      </c>
      <c r="G13" s="66" t="s">
        <v>180</v>
      </c>
      <c r="H13" s="220" t="s">
        <v>181</v>
      </c>
      <c r="I13" s="213">
        <f t="shared" si="0"/>
        <v>0</v>
      </c>
      <c r="J13" s="336" t="s">
        <v>14</v>
      </c>
      <c r="K13" s="16" t="str">
        <f>Wettkampfdaten!A3</f>
        <v>KiLa Wettkampf Altenstadt 2024</v>
      </c>
      <c r="L13" s="18" t="str">
        <f>Wettkampfdaten!D3</f>
        <v>08./09.06.2024</v>
      </c>
      <c r="M13" s="21" t="str">
        <f>Wettkampfdaten!F3</f>
        <v>Altenstadt</v>
      </c>
      <c r="N13" s="22" t="s">
        <v>30</v>
      </c>
      <c r="O13" s="30">
        <f>'Auswertung U12'!$Q$3</f>
        <v>3</v>
      </c>
      <c r="P13" s="22">
        <f>'Auswertung U12'!$P$3</f>
        <v>12</v>
      </c>
      <c r="Q13" s="61">
        <f>IF(Wettkampfdaten!$E$5&lt;&gt;"",COUNTA($C$13:$C$23)*Wettkampfdaten!$E$5,Wettkampfdaten!$E$6)</f>
        <v>30</v>
      </c>
    </row>
    <row r="14" spans="1:17" x14ac:dyDescent="0.2">
      <c r="A14" s="67">
        <v>2</v>
      </c>
      <c r="B14" s="68">
        <v>202</v>
      </c>
      <c r="C14" s="77" t="s">
        <v>174</v>
      </c>
      <c r="D14" s="78" t="s">
        <v>182</v>
      </c>
      <c r="E14" s="69">
        <v>2013</v>
      </c>
      <c r="F14" s="69" t="s">
        <v>86</v>
      </c>
      <c r="G14" s="70" t="str">
        <f>IF(C14&lt;&gt; "",G13,"")</f>
        <v>Turbo Adler</v>
      </c>
      <c r="H14" s="221" t="s">
        <v>181</v>
      </c>
      <c r="I14" s="214">
        <f>IF(C14&lt;&gt; "",I$13,"")</f>
        <v>0</v>
      </c>
      <c r="J14" s="337"/>
      <c r="K14" s="16" t="str">
        <f>Wettkampfdaten!A3</f>
        <v>KiLa Wettkampf Altenstadt 2024</v>
      </c>
      <c r="L14" s="18" t="str">
        <f>Wettkampfdaten!D3</f>
        <v>08./09.06.2024</v>
      </c>
      <c r="M14" s="21" t="str">
        <f>Wettkampfdaten!F3</f>
        <v>Altenstadt</v>
      </c>
      <c r="N14" s="22" t="s">
        <v>30</v>
      </c>
      <c r="O14" s="30">
        <f>'Auswertung U12'!$Q$3</f>
        <v>3</v>
      </c>
      <c r="P14" s="22">
        <f>'Auswertung U12'!$P$3</f>
        <v>12</v>
      </c>
      <c r="Q14" s="61">
        <f>IF(Wettkampfdaten!$E$5&lt;&gt;"",COUNTA($C$13:$C$23)*Wettkampfdaten!$E$5,Wettkampfdaten!$E$6)</f>
        <v>30</v>
      </c>
    </row>
    <row r="15" spans="1:17" x14ac:dyDescent="0.2">
      <c r="A15" s="67">
        <v>3</v>
      </c>
      <c r="B15" s="68">
        <v>203</v>
      </c>
      <c r="C15" s="77" t="s">
        <v>183</v>
      </c>
      <c r="D15" s="78" t="s">
        <v>184</v>
      </c>
      <c r="E15" s="69">
        <v>2013</v>
      </c>
      <c r="F15" s="69" t="s">
        <v>86</v>
      </c>
      <c r="G15" s="70" t="str">
        <f>IF(C15&lt;&gt; "",G13,"")</f>
        <v>Turbo Adler</v>
      </c>
      <c r="H15" s="221" t="s">
        <v>181</v>
      </c>
      <c r="I15" s="214">
        <f t="shared" ref="I15:I24" si="1">IF(C15&lt;&gt; "",I$13,"")</f>
        <v>0</v>
      </c>
      <c r="J15" s="337"/>
      <c r="K15" s="16" t="str">
        <f>Wettkampfdaten!A3</f>
        <v>KiLa Wettkampf Altenstadt 2024</v>
      </c>
      <c r="L15" s="18" t="str">
        <f>Wettkampfdaten!D3</f>
        <v>08./09.06.2024</v>
      </c>
      <c r="M15" s="21" t="str">
        <f>Wettkampfdaten!F3</f>
        <v>Altenstadt</v>
      </c>
      <c r="N15" s="22" t="s">
        <v>30</v>
      </c>
      <c r="O15" s="30">
        <f>'Auswertung U12'!$Q$3</f>
        <v>3</v>
      </c>
      <c r="P15" s="22">
        <f>'Auswertung U12'!$P$3</f>
        <v>12</v>
      </c>
      <c r="Q15" s="61">
        <f>IF(Wettkampfdaten!$E$5&lt;&gt;"",COUNTA($C$13:$C$23)*Wettkampfdaten!$E$5,Wettkampfdaten!$E$6)</f>
        <v>30</v>
      </c>
    </row>
    <row r="16" spans="1:17" x14ac:dyDescent="0.2">
      <c r="A16" s="67">
        <v>4</v>
      </c>
      <c r="B16" s="68">
        <v>204</v>
      </c>
      <c r="C16" s="77" t="s">
        <v>185</v>
      </c>
      <c r="D16" s="78" t="s">
        <v>186</v>
      </c>
      <c r="E16" s="69">
        <v>2014</v>
      </c>
      <c r="F16" s="69" t="s">
        <v>87</v>
      </c>
      <c r="G16" s="70" t="str">
        <f>IF(C16&lt;&gt; "",G13,"")</f>
        <v>Turbo Adler</v>
      </c>
      <c r="H16" s="221" t="s">
        <v>181</v>
      </c>
      <c r="I16" s="214">
        <f t="shared" si="1"/>
        <v>0</v>
      </c>
      <c r="J16" s="337"/>
      <c r="K16" s="16" t="str">
        <f>Wettkampfdaten!A3</f>
        <v>KiLa Wettkampf Altenstadt 2024</v>
      </c>
      <c r="L16" s="18" t="str">
        <f>Wettkampfdaten!D3</f>
        <v>08./09.06.2024</v>
      </c>
      <c r="M16" s="21" t="str">
        <f>Wettkampfdaten!F3</f>
        <v>Altenstadt</v>
      </c>
      <c r="N16" s="22" t="s">
        <v>30</v>
      </c>
      <c r="O16" s="30">
        <f>'Auswertung U12'!$Q$3</f>
        <v>3</v>
      </c>
      <c r="P16" s="22">
        <f>'Auswertung U12'!$P$3</f>
        <v>12</v>
      </c>
      <c r="Q16" s="61">
        <f>IF(Wettkampfdaten!$E$5&lt;&gt;"",COUNTA($C$13:$C$23)*Wettkampfdaten!$E$5,Wettkampfdaten!$E$6)</f>
        <v>30</v>
      </c>
    </row>
    <row r="17" spans="1:17" x14ac:dyDescent="0.2">
      <c r="A17" s="67">
        <v>5</v>
      </c>
      <c r="B17" s="68">
        <v>205</v>
      </c>
      <c r="C17" s="77" t="s">
        <v>187</v>
      </c>
      <c r="D17" s="78" t="s">
        <v>188</v>
      </c>
      <c r="E17" s="69">
        <v>2013</v>
      </c>
      <c r="F17" s="69" t="s">
        <v>87</v>
      </c>
      <c r="G17" s="70" t="str">
        <f>IF(C17&lt;&gt; "",G13,"")</f>
        <v>Turbo Adler</v>
      </c>
      <c r="H17" s="221" t="s">
        <v>181</v>
      </c>
      <c r="I17" s="214">
        <f t="shared" si="1"/>
        <v>0</v>
      </c>
      <c r="J17" s="337"/>
      <c r="K17" s="16" t="str">
        <f>Wettkampfdaten!A3</f>
        <v>KiLa Wettkampf Altenstadt 2024</v>
      </c>
      <c r="L17" s="18" t="str">
        <f>Wettkampfdaten!D3</f>
        <v>08./09.06.2024</v>
      </c>
      <c r="M17" s="21" t="str">
        <f>Wettkampfdaten!F3</f>
        <v>Altenstadt</v>
      </c>
      <c r="N17" s="22" t="s">
        <v>30</v>
      </c>
      <c r="O17" s="30">
        <f>'Auswertung U12'!$Q$3</f>
        <v>3</v>
      </c>
      <c r="P17" s="22">
        <f>'Auswertung U12'!$P$3</f>
        <v>12</v>
      </c>
      <c r="Q17" s="61">
        <f>IF(Wettkampfdaten!$E$5&lt;&gt;"",COUNTA($C$13:$C$23)*Wettkampfdaten!$E$5,Wettkampfdaten!$E$6)</f>
        <v>30</v>
      </c>
    </row>
    <row r="18" spans="1:17" x14ac:dyDescent="0.2">
      <c r="A18" s="67">
        <v>6</v>
      </c>
      <c r="B18" s="68">
        <v>206</v>
      </c>
      <c r="C18" s="77" t="s">
        <v>448</v>
      </c>
      <c r="D18" s="78" t="s">
        <v>93</v>
      </c>
      <c r="E18" s="69">
        <v>2014</v>
      </c>
      <c r="F18" s="69" t="s">
        <v>86</v>
      </c>
      <c r="G18" s="70" t="str">
        <f>IF(C18&lt;&gt; "",G13,"")</f>
        <v>Turbo Adler</v>
      </c>
      <c r="H18" s="221" t="s">
        <v>181</v>
      </c>
      <c r="I18" s="214">
        <f t="shared" si="1"/>
        <v>0</v>
      </c>
      <c r="J18" s="337"/>
      <c r="K18" s="16" t="str">
        <f>Wettkampfdaten!A3</f>
        <v>KiLa Wettkampf Altenstadt 2024</v>
      </c>
      <c r="L18" s="18" t="str">
        <f>Wettkampfdaten!D3</f>
        <v>08./09.06.2024</v>
      </c>
      <c r="M18" s="21" t="str">
        <f>Wettkampfdaten!F3</f>
        <v>Altenstadt</v>
      </c>
      <c r="N18" s="22" t="s">
        <v>30</v>
      </c>
      <c r="O18" s="30">
        <f>'Auswertung U12'!$Q$3</f>
        <v>3</v>
      </c>
      <c r="P18" s="22">
        <f>'Auswertung U12'!$P$3</f>
        <v>12</v>
      </c>
      <c r="Q18" s="61">
        <f>IF(Wettkampfdaten!$E$5&lt;&gt;"",COUNTA($C$13:$C$23)*Wettkampfdaten!$E$5,Wettkampfdaten!$E$6)</f>
        <v>30</v>
      </c>
    </row>
    <row r="19" spans="1:17" x14ac:dyDescent="0.2">
      <c r="A19" s="67">
        <v>7</v>
      </c>
      <c r="B19" s="68">
        <v>207</v>
      </c>
      <c r="C19" s="77" t="s">
        <v>190</v>
      </c>
      <c r="D19" s="78" t="s">
        <v>191</v>
      </c>
      <c r="E19" s="69">
        <v>2013</v>
      </c>
      <c r="F19" s="69" t="s">
        <v>87</v>
      </c>
      <c r="G19" s="70" t="str">
        <f>IF(C19&lt;&gt; "",G13,"")</f>
        <v>Turbo Adler</v>
      </c>
      <c r="H19" s="221" t="s">
        <v>181</v>
      </c>
      <c r="I19" s="214">
        <f t="shared" si="1"/>
        <v>0</v>
      </c>
      <c r="J19" s="337"/>
      <c r="K19" s="16" t="str">
        <f>Wettkampfdaten!A3</f>
        <v>KiLa Wettkampf Altenstadt 2024</v>
      </c>
      <c r="L19" s="18" t="str">
        <f>Wettkampfdaten!D3</f>
        <v>08./09.06.2024</v>
      </c>
      <c r="M19" s="21" t="str">
        <f>Wettkampfdaten!F3</f>
        <v>Altenstadt</v>
      </c>
      <c r="N19" s="22" t="s">
        <v>30</v>
      </c>
      <c r="O19" s="30">
        <f>'Auswertung U12'!$Q$3</f>
        <v>3</v>
      </c>
      <c r="P19" s="22">
        <f>'Auswertung U12'!$P$3</f>
        <v>12</v>
      </c>
      <c r="Q19" s="61">
        <f>IF(Wettkampfdaten!$E$5&lt;&gt;"",COUNTA($C$13:$C$23)*Wettkampfdaten!$E$5,Wettkampfdaten!$E$6)</f>
        <v>30</v>
      </c>
    </row>
    <row r="20" spans="1:17" x14ac:dyDescent="0.2">
      <c r="A20" s="67">
        <v>8</v>
      </c>
      <c r="B20" s="68">
        <v>208</v>
      </c>
      <c r="C20" s="77" t="s">
        <v>192</v>
      </c>
      <c r="D20" s="78" t="s">
        <v>193</v>
      </c>
      <c r="E20" s="69">
        <v>2013</v>
      </c>
      <c r="F20" s="69" t="s">
        <v>86</v>
      </c>
      <c r="G20" s="70" t="str">
        <f>IF(C20&lt;&gt; "",G13,"")</f>
        <v>Turbo Adler</v>
      </c>
      <c r="H20" s="221" t="s">
        <v>181</v>
      </c>
      <c r="I20" s="214">
        <f t="shared" si="1"/>
        <v>0</v>
      </c>
      <c r="J20" s="337"/>
      <c r="K20" s="16" t="str">
        <f>Wettkampfdaten!A3</f>
        <v>KiLa Wettkampf Altenstadt 2024</v>
      </c>
      <c r="L20" s="18" t="str">
        <f>Wettkampfdaten!D3</f>
        <v>08./09.06.2024</v>
      </c>
      <c r="M20" s="21" t="str">
        <f>Wettkampfdaten!F3</f>
        <v>Altenstadt</v>
      </c>
      <c r="N20" s="22" t="s">
        <v>30</v>
      </c>
      <c r="O20" s="30">
        <f>'Auswertung U12'!$Q$3</f>
        <v>3</v>
      </c>
      <c r="P20" s="22">
        <f>'Auswertung U12'!$P$3</f>
        <v>12</v>
      </c>
      <c r="Q20" s="61">
        <f>IF(Wettkampfdaten!$E$5&lt;&gt;"",COUNTA($C$13:$C$23)*Wettkampfdaten!$E$5,Wettkampfdaten!$E$6)</f>
        <v>30</v>
      </c>
    </row>
    <row r="21" spans="1:17" x14ac:dyDescent="0.2">
      <c r="A21" s="67">
        <v>9</v>
      </c>
      <c r="B21" s="68">
        <v>209</v>
      </c>
      <c r="C21" s="77" t="s">
        <v>194</v>
      </c>
      <c r="D21" s="78" t="s">
        <v>195</v>
      </c>
      <c r="E21" s="69">
        <v>2013</v>
      </c>
      <c r="F21" s="69" t="s">
        <v>86</v>
      </c>
      <c r="G21" s="70" t="str">
        <f>IF(C21&lt;&gt; "",G13,"")</f>
        <v>Turbo Adler</v>
      </c>
      <c r="H21" s="221" t="s">
        <v>181</v>
      </c>
      <c r="I21" s="214">
        <f t="shared" si="1"/>
        <v>0</v>
      </c>
      <c r="J21" s="337"/>
      <c r="K21" s="16" t="str">
        <f>Wettkampfdaten!A3</f>
        <v>KiLa Wettkampf Altenstadt 2024</v>
      </c>
      <c r="L21" s="18" t="str">
        <f>Wettkampfdaten!D3</f>
        <v>08./09.06.2024</v>
      </c>
      <c r="M21" s="21" t="str">
        <f>Wettkampfdaten!F3</f>
        <v>Altenstadt</v>
      </c>
      <c r="N21" s="22" t="s">
        <v>30</v>
      </c>
      <c r="O21" s="30">
        <f>'Auswertung U12'!$Q$3</f>
        <v>3</v>
      </c>
      <c r="P21" s="22">
        <f>'Auswertung U12'!$P$3</f>
        <v>12</v>
      </c>
      <c r="Q21" s="61">
        <f>IF(Wettkampfdaten!$E$5&lt;&gt;"",COUNTA($C$13:$C$23)*Wettkampfdaten!$E$5,Wettkampfdaten!$E$6)</f>
        <v>30</v>
      </c>
    </row>
    <row r="22" spans="1:17" x14ac:dyDescent="0.2">
      <c r="A22" s="67">
        <v>10</v>
      </c>
      <c r="B22" s="68">
        <v>210</v>
      </c>
      <c r="C22" s="77" t="s">
        <v>196</v>
      </c>
      <c r="D22" s="78" t="s">
        <v>197</v>
      </c>
      <c r="E22" s="69">
        <v>2013</v>
      </c>
      <c r="F22" s="69" t="s">
        <v>87</v>
      </c>
      <c r="G22" s="70" t="str">
        <f>IF(C22&lt;&gt; "",G13,"")</f>
        <v>Turbo Adler</v>
      </c>
      <c r="H22" s="221" t="s">
        <v>181</v>
      </c>
      <c r="I22" s="214">
        <f t="shared" si="1"/>
        <v>0</v>
      </c>
      <c r="J22" s="337"/>
      <c r="K22" s="16" t="str">
        <f>Wettkampfdaten!A3</f>
        <v>KiLa Wettkampf Altenstadt 2024</v>
      </c>
      <c r="L22" s="18" t="str">
        <f>Wettkampfdaten!D3</f>
        <v>08./09.06.2024</v>
      </c>
      <c r="M22" s="21" t="str">
        <f>Wettkampfdaten!F3</f>
        <v>Altenstadt</v>
      </c>
      <c r="N22" s="22" t="s">
        <v>30</v>
      </c>
      <c r="O22" s="30">
        <f>'Auswertung U12'!$Q$3</f>
        <v>3</v>
      </c>
      <c r="P22" s="22">
        <f>'Auswertung U12'!$P$3</f>
        <v>12</v>
      </c>
      <c r="Q22" s="61">
        <f>IF(Wettkampfdaten!$E$5&lt;&gt;"",COUNTA($C$13:$C$23)*Wettkampfdaten!$E$5,Wettkampfdaten!$E$6)</f>
        <v>30</v>
      </c>
    </row>
    <row r="23" spans="1:17" ht="15.75" thickBot="1" x14ac:dyDescent="0.25">
      <c r="A23" s="71">
        <v>11</v>
      </c>
      <c r="B23" s="72">
        <v>211</v>
      </c>
      <c r="C23" s="79" t="s">
        <v>433</v>
      </c>
      <c r="D23" s="80" t="s">
        <v>434</v>
      </c>
      <c r="E23" s="73">
        <v>2013</v>
      </c>
      <c r="F23" s="73" t="s">
        <v>86</v>
      </c>
      <c r="G23" s="74" t="str">
        <f>IF(C23&lt;&gt; "",G13,"")</f>
        <v>Turbo Adler</v>
      </c>
      <c r="H23" s="222" t="s">
        <v>181</v>
      </c>
      <c r="I23" s="215">
        <f t="shared" si="1"/>
        <v>0</v>
      </c>
      <c r="J23" s="338"/>
      <c r="K23" s="16" t="str">
        <f>Wettkampfdaten!A3</f>
        <v>KiLa Wettkampf Altenstadt 2024</v>
      </c>
      <c r="L23" s="18" t="str">
        <f>Wettkampfdaten!D3</f>
        <v>08./09.06.2024</v>
      </c>
      <c r="M23" s="21" t="str">
        <f>Wettkampfdaten!F3</f>
        <v>Altenstadt</v>
      </c>
      <c r="N23" s="22" t="s">
        <v>30</v>
      </c>
      <c r="O23" s="30">
        <f>'Auswertung U12'!$Q$3</f>
        <v>3</v>
      </c>
      <c r="P23" s="22">
        <f>'Auswertung U12'!$P$3</f>
        <v>12</v>
      </c>
      <c r="Q23" s="61">
        <f>IF(Wettkampfdaten!$E$5&lt;&gt;"",COUNTA($C$13:$C$23)*Wettkampfdaten!$E$5,Wettkampfdaten!$E$6)</f>
        <v>30</v>
      </c>
    </row>
    <row r="24" spans="1:17" x14ac:dyDescent="0.2">
      <c r="A24" s="81">
        <v>1</v>
      </c>
      <c r="B24" s="82">
        <v>301</v>
      </c>
      <c r="C24" s="90" t="s">
        <v>241</v>
      </c>
      <c r="D24" s="91" t="s">
        <v>258</v>
      </c>
      <c r="E24" s="83">
        <v>2013</v>
      </c>
      <c r="F24" s="83" t="s">
        <v>87</v>
      </c>
      <c r="G24" s="84" t="s">
        <v>259</v>
      </c>
      <c r="H24" s="217" t="s">
        <v>260</v>
      </c>
      <c r="I24" s="211">
        <f t="shared" si="1"/>
        <v>0</v>
      </c>
      <c r="J24" s="336" t="s">
        <v>13</v>
      </c>
      <c r="K24" s="16" t="str">
        <f>Wettkampfdaten!A3</f>
        <v>KiLa Wettkampf Altenstadt 2024</v>
      </c>
      <c r="L24" s="18" t="str">
        <f>Wettkampfdaten!D3</f>
        <v>08./09.06.2024</v>
      </c>
      <c r="M24" s="21" t="str">
        <f>Wettkampfdaten!F3</f>
        <v>Altenstadt</v>
      </c>
      <c r="N24" s="22" t="s">
        <v>30</v>
      </c>
      <c r="O24" s="30">
        <f>'Auswertung U12'!$Q$4</f>
        <v>5</v>
      </c>
      <c r="P24" s="22">
        <f>'Auswertung U12'!$P$4</f>
        <v>21</v>
      </c>
      <c r="Q24" s="61">
        <f>IF(Wettkampfdaten!$E$5&lt;&gt;"",COUNTA($C$24:$C$34)*Wettkampfdaten!$E$5,Wettkampfdaten!$E$6)</f>
        <v>30</v>
      </c>
    </row>
    <row r="25" spans="1:17" x14ac:dyDescent="0.2">
      <c r="A25" s="86">
        <v>2</v>
      </c>
      <c r="B25" s="87">
        <v>302</v>
      </c>
      <c r="C25" s="92" t="s">
        <v>237</v>
      </c>
      <c r="D25" s="93" t="s">
        <v>261</v>
      </c>
      <c r="E25" s="85">
        <v>2013</v>
      </c>
      <c r="F25" s="85" t="s">
        <v>87</v>
      </c>
      <c r="G25" s="88" t="str">
        <f>IF(C25&lt;&gt; "",G24,"")</f>
        <v>Echzells 4. und 5. Klässler</v>
      </c>
      <c r="H25" s="218" t="s">
        <v>260</v>
      </c>
      <c r="I25" s="212">
        <f>IF(C25&lt;&gt; "",I$24,"")</f>
        <v>0</v>
      </c>
      <c r="J25" s="337"/>
      <c r="K25" s="16" t="str">
        <f>Wettkampfdaten!A3</f>
        <v>KiLa Wettkampf Altenstadt 2024</v>
      </c>
      <c r="L25" s="18" t="str">
        <f>Wettkampfdaten!D3</f>
        <v>08./09.06.2024</v>
      </c>
      <c r="M25" s="21" t="str">
        <f>Wettkampfdaten!F3</f>
        <v>Altenstadt</v>
      </c>
      <c r="N25" s="22" t="s">
        <v>30</v>
      </c>
      <c r="O25" s="30">
        <f>'Auswertung U12'!$Q$4</f>
        <v>5</v>
      </c>
      <c r="P25" s="22">
        <f>'Auswertung U12'!$P$4</f>
        <v>21</v>
      </c>
      <c r="Q25" s="61">
        <f>IF(Wettkampfdaten!$E$5&lt;&gt;"",COUNTA($C$24:$C$34)*Wettkampfdaten!$E$5,Wettkampfdaten!$E$6)</f>
        <v>30</v>
      </c>
    </row>
    <row r="26" spans="1:17" x14ac:dyDescent="0.2">
      <c r="A26" s="86">
        <v>3</v>
      </c>
      <c r="B26" s="87">
        <v>303</v>
      </c>
      <c r="C26" s="92" t="s">
        <v>174</v>
      </c>
      <c r="D26" s="93" t="s">
        <v>262</v>
      </c>
      <c r="E26" s="85">
        <v>2014</v>
      </c>
      <c r="F26" s="85" t="s">
        <v>87</v>
      </c>
      <c r="G26" s="88" t="str">
        <f>IF(C26&lt;&gt; "",G24,"")</f>
        <v>Echzells 4. und 5. Klässler</v>
      </c>
      <c r="H26" s="218" t="s">
        <v>260</v>
      </c>
      <c r="I26" s="212">
        <f t="shared" ref="I26:I35" si="2">IF(C26&lt;&gt; "",I$24,"")</f>
        <v>0</v>
      </c>
      <c r="J26" s="337"/>
      <c r="K26" s="16" t="str">
        <f>Wettkampfdaten!A3</f>
        <v>KiLa Wettkampf Altenstadt 2024</v>
      </c>
      <c r="L26" s="18" t="str">
        <f>Wettkampfdaten!D3</f>
        <v>08./09.06.2024</v>
      </c>
      <c r="M26" s="21" t="str">
        <f>Wettkampfdaten!F3</f>
        <v>Altenstadt</v>
      </c>
      <c r="N26" s="22" t="s">
        <v>30</v>
      </c>
      <c r="O26" s="30">
        <f>'Auswertung U12'!$Q$4</f>
        <v>5</v>
      </c>
      <c r="P26" s="22">
        <f>'Auswertung U12'!$P$4</f>
        <v>21</v>
      </c>
      <c r="Q26" s="61">
        <f>IF(Wettkampfdaten!$E$5&lt;&gt;"",COUNTA($C$24:$C$34)*Wettkampfdaten!$E$5,Wettkampfdaten!$E$6)</f>
        <v>30</v>
      </c>
    </row>
    <row r="27" spans="1:17" x14ac:dyDescent="0.2">
      <c r="A27" s="86">
        <v>4</v>
      </c>
      <c r="B27" s="87">
        <v>304</v>
      </c>
      <c r="C27" s="92" t="s">
        <v>265</v>
      </c>
      <c r="D27" s="93" t="s">
        <v>266</v>
      </c>
      <c r="E27" s="85">
        <v>2014</v>
      </c>
      <c r="F27" s="85" t="s">
        <v>87</v>
      </c>
      <c r="G27" s="88" t="str">
        <f>IF(C27&lt;&gt; "",G24,"")</f>
        <v>Echzells 4. und 5. Klässler</v>
      </c>
      <c r="H27" s="218" t="s">
        <v>260</v>
      </c>
      <c r="I27" s="212">
        <f t="shared" si="2"/>
        <v>0</v>
      </c>
      <c r="J27" s="337"/>
      <c r="K27" s="16" t="str">
        <f>Wettkampfdaten!A3</f>
        <v>KiLa Wettkampf Altenstadt 2024</v>
      </c>
      <c r="L27" s="18" t="str">
        <f>Wettkampfdaten!D3</f>
        <v>08./09.06.2024</v>
      </c>
      <c r="M27" s="21" t="str">
        <f>Wettkampfdaten!F3</f>
        <v>Altenstadt</v>
      </c>
      <c r="N27" s="22" t="s">
        <v>30</v>
      </c>
      <c r="O27" s="30">
        <f>'Auswertung U12'!$Q$4</f>
        <v>5</v>
      </c>
      <c r="P27" s="22">
        <f>'Auswertung U12'!$P$4</f>
        <v>21</v>
      </c>
      <c r="Q27" s="61">
        <f>IF(Wettkampfdaten!$E$5&lt;&gt;"",COUNTA($C$24:$C$34)*Wettkampfdaten!$E$5,Wettkampfdaten!$E$6)</f>
        <v>30</v>
      </c>
    </row>
    <row r="28" spans="1:17" x14ac:dyDescent="0.2">
      <c r="A28" s="86">
        <v>5</v>
      </c>
      <c r="B28" s="87">
        <v>305</v>
      </c>
      <c r="C28" s="92" t="s">
        <v>268</v>
      </c>
      <c r="D28" s="93" t="s">
        <v>267</v>
      </c>
      <c r="E28" s="85">
        <v>2013</v>
      </c>
      <c r="F28" s="85" t="s">
        <v>87</v>
      </c>
      <c r="G28" s="88" t="str">
        <f>IF(C28&lt;&gt; "",G24,"")</f>
        <v>Echzells 4. und 5. Klässler</v>
      </c>
      <c r="H28" s="218" t="s">
        <v>260</v>
      </c>
      <c r="I28" s="212">
        <f t="shared" si="2"/>
        <v>0</v>
      </c>
      <c r="J28" s="337"/>
      <c r="K28" s="16" t="str">
        <f>Wettkampfdaten!A3</f>
        <v>KiLa Wettkampf Altenstadt 2024</v>
      </c>
      <c r="L28" s="18" t="str">
        <f>Wettkampfdaten!D3</f>
        <v>08./09.06.2024</v>
      </c>
      <c r="M28" s="21" t="str">
        <f>Wettkampfdaten!F3</f>
        <v>Altenstadt</v>
      </c>
      <c r="N28" s="22" t="s">
        <v>30</v>
      </c>
      <c r="O28" s="30">
        <f>'Auswertung U12'!$Q$4</f>
        <v>5</v>
      </c>
      <c r="P28" s="22">
        <f>'Auswertung U12'!$P$4</f>
        <v>21</v>
      </c>
      <c r="Q28" s="61">
        <f>IF(Wettkampfdaten!$E$5&lt;&gt;"",COUNTA($C$24:$C$34)*Wettkampfdaten!$E$5,Wettkampfdaten!$E$6)</f>
        <v>30</v>
      </c>
    </row>
    <row r="29" spans="1:17" x14ac:dyDescent="0.2">
      <c r="A29" s="86">
        <v>6</v>
      </c>
      <c r="B29" s="87">
        <v>306</v>
      </c>
      <c r="C29" s="92" t="s">
        <v>263</v>
      </c>
      <c r="D29" s="93" t="s">
        <v>264</v>
      </c>
      <c r="E29" s="85">
        <v>2013</v>
      </c>
      <c r="F29" s="85" t="s">
        <v>86</v>
      </c>
      <c r="G29" s="88" t="str">
        <f>IF(C29&lt;&gt; "",G24,"")</f>
        <v>Echzells 4. und 5. Klässler</v>
      </c>
      <c r="H29" s="218" t="s">
        <v>260</v>
      </c>
      <c r="I29" s="212">
        <f t="shared" si="2"/>
        <v>0</v>
      </c>
      <c r="J29" s="337"/>
      <c r="K29" s="16" t="str">
        <f>Wettkampfdaten!A3</f>
        <v>KiLa Wettkampf Altenstadt 2024</v>
      </c>
      <c r="L29" s="18" t="str">
        <f>Wettkampfdaten!D3</f>
        <v>08./09.06.2024</v>
      </c>
      <c r="M29" s="21" t="str">
        <f>Wettkampfdaten!F3</f>
        <v>Altenstadt</v>
      </c>
      <c r="N29" s="22" t="s">
        <v>30</v>
      </c>
      <c r="O29" s="30">
        <f>'Auswertung U12'!$Q$4</f>
        <v>5</v>
      </c>
      <c r="P29" s="22">
        <f>'Auswertung U12'!$P$4</f>
        <v>21</v>
      </c>
      <c r="Q29" s="61">
        <f>IF(Wettkampfdaten!$E$5&lt;&gt;"",COUNTA($C$24:$C$34)*Wettkampfdaten!$E$5,Wettkampfdaten!$E$6)</f>
        <v>30</v>
      </c>
    </row>
    <row r="30" spans="1:17" x14ac:dyDescent="0.2">
      <c r="A30" s="86">
        <v>7</v>
      </c>
      <c r="B30" s="87">
        <v>307</v>
      </c>
      <c r="C30" s="92" t="s">
        <v>269</v>
      </c>
      <c r="D30" s="93" t="s">
        <v>270</v>
      </c>
      <c r="E30" s="85">
        <v>2013</v>
      </c>
      <c r="F30" s="85" t="s">
        <v>86</v>
      </c>
      <c r="G30" s="88" t="str">
        <f>IF(C30&lt;&gt; "",G24,"")</f>
        <v>Echzells 4. und 5. Klässler</v>
      </c>
      <c r="H30" s="218" t="s">
        <v>260</v>
      </c>
      <c r="I30" s="212">
        <f t="shared" si="2"/>
        <v>0</v>
      </c>
      <c r="J30" s="337"/>
      <c r="K30" s="16" t="str">
        <f>Wettkampfdaten!A3</f>
        <v>KiLa Wettkampf Altenstadt 2024</v>
      </c>
      <c r="L30" s="18" t="str">
        <f>Wettkampfdaten!D3</f>
        <v>08./09.06.2024</v>
      </c>
      <c r="M30" s="21" t="str">
        <f>Wettkampfdaten!F3</f>
        <v>Altenstadt</v>
      </c>
      <c r="N30" s="22" t="s">
        <v>30</v>
      </c>
      <c r="O30" s="30">
        <f>'Auswertung U12'!$Q$4</f>
        <v>5</v>
      </c>
      <c r="P30" s="22">
        <f>'Auswertung U12'!$P$4</f>
        <v>21</v>
      </c>
      <c r="Q30" s="61">
        <f>IF(Wettkampfdaten!$E$5&lt;&gt;"",COUNTA($C$24:$C$34)*Wettkampfdaten!$E$5,Wettkampfdaten!$E$6)</f>
        <v>30</v>
      </c>
    </row>
    <row r="31" spans="1:17" x14ac:dyDescent="0.2">
      <c r="A31" s="86">
        <v>8</v>
      </c>
      <c r="B31" s="87">
        <v>308</v>
      </c>
      <c r="C31" s="92" t="s">
        <v>271</v>
      </c>
      <c r="D31" s="93" t="s">
        <v>272</v>
      </c>
      <c r="E31" s="85">
        <v>2013</v>
      </c>
      <c r="F31" s="85" t="s">
        <v>86</v>
      </c>
      <c r="G31" s="88" t="str">
        <f>IF(C31&lt;&gt; "",G24,"")</f>
        <v>Echzells 4. und 5. Klässler</v>
      </c>
      <c r="H31" s="218" t="s">
        <v>260</v>
      </c>
      <c r="I31" s="212">
        <f t="shared" si="2"/>
        <v>0</v>
      </c>
      <c r="J31" s="337"/>
      <c r="K31" s="16" t="str">
        <f>Wettkampfdaten!A3</f>
        <v>KiLa Wettkampf Altenstadt 2024</v>
      </c>
      <c r="L31" s="18" t="str">
        <f>Wettkampfdaten!D3</f>
        <v>08./09.06.2024</v>
      </c>
      <c r="M31" s="21" t="str">
        <f>Wettkampfdaten!F3</f>
        <v>Altenstadt</v>
      </c>
      <c r="N31" s="22" t="s">
        <v>30</v>
      </c>
      <c r="O31" s="30">
        <f>'Auswertung U12'!$Q$4</f>
        <v>5</v>
      </c>
      <c r="P31" s="22">
        <f>'Auswertung U12'!$P$4</f>
        <v>21</v>
      </c>
      <c r="Q31" s="61">
        <f>IF(Wettkampfdaten!$E$5&lt;&gt;"",COUNTA($C$24:$C$34)*Wettkampfdaten!$E$5,Wettkampfdaten!$E$6)</f>
        <v>30</v>
      </c>
    </row>
    <row r="32" spans="1:17" x14ac:dyDescent="0.2">
      <c r="A32" s="86">
        <v>9</v>
      </c>
      <c r="B32" s="87"/>
      <c r="C32" s="92"/>
      <c r="D32" s="93"/>
      <c r="E32" s="85"/>
      <c r="F32" s="85"/>
      <c r="G32" s="88" t="str">
        <f>IF(C32&lt;&gt; "",G24,"")</f>
        <v/>
      </c>
      <c r="H32" s="218"/>
      <c r="I32" s="212" t="str">
        <f t="shared" si="2"/>
        <v/>
      </c>
      <c r="J32" s="337"/>
      <c r="K32" s="16" t="str">
        <f>Wettkampfdaten!A3</f>
        <v>KiLa Wettkampf Altenstadt 2024</v>
      </c>
      <c r="L32" s="18" t="str">
        <f>Wettkampfdaten!D3</f>
        <v>08./09.06.2024</v>
      </c>
      <c r="M32" s="21" t="str">
        <f>Wettkampfdaten!F3</f>
        <v>Altenstadt</v>
      </c>
      <c r="N32" s="22" t="s">
        <v>30</v>
      </c>
      <c r="O32" s="30">
        <f>'Auswertung U12'!$Q$4</f>
        <v>5</v>
      </c>
      <c r="P32" s="22">
        <f>'Auswertung U12'!$P$4</f>
        <v>21</v>
      </c>
      <c r="Q32" s="61">
        <f>IF(Wettkampfdaten!$E$5&lt;&gt;"",COUNTA($C$24:$C$34)*Wettkampfdaten!$E$5,Wettkampfdaten!$E$6)</f>
        <v>30</v>
      </c>
    </row>
    <row r="33" spans="1:17" x14ac:dyDescent="0.2">
      <c r="A33" s="86">
        <v>10</v>
      </c>
      <c r="B33" s="87"/>
      <c r="C33" s="92"/>
      <c r="D33" s="93"/>
      <c r="E33" s="85"/>
      <c r="F33" s="85"/>
      <c r="G33" s="88" t="str">
        <f>IF(C33&lt;&gt; "",G24,"")</f>
        <v/>
      </c>
      <c r="H33" s="218"/>
      <c r="I33" s="212" t="str">
        <f t="shared" si="2"/>
        <v/>
      </c>
      <c r="J33" s="337"/>
      <c r="K33" s="16" t="str">
        <f>Wettkampfdaten!A3</f>
        <v>KiLa Wettkampf Altenstadt 2024</v>
      </c>
      <c r="L33" s="18" t="str">
        <f>Wettkampfdaten!D3</f>
        <v>08./09.06.2024</v>
      </c>
      <c r="M33" s="21" t="str">
        <f>Wettkampfdaten!F3</f>
        <v>Altenstadt</v>
      </c>
      <c r="N33" s="22" t="s">
        <v>30</v>
      </c>
      <c r="O33" s="30">
        <f>'Auswertung U12'!$Q$4</f>
        <v>5</v>
      </c>
      <c r="P33" s="22">
        <f>'Auswertung U12'!$P$4</f>
        <v>21</v>
      </c>
      <c r="Q33" s="61">
        <f>IF(Wettkampfdaten!$E$5&lt;&gt;"",COUNTA($C$24:$C$34)*Wettkampfdaten!$E$5,Wettkampfdaten!$E$6)</f>
        <v>30</v>
      </c>
    </row>
    <row r="34" spans="1:17" ht="15.75" thickBot="1" x14ac:dyDescent="0.25">
      <c r="A34" s="89">
        <v>11</v>
      </c>
      <c r="B34" s="95"/>
      <c r="C34" s="96"/>
      <c r="D34" s="97"/>
      <c r="E34" s="98"/>
      <c r="F34" s="98"/>
      <c r="G34" s="99" t="str">
        <f>IF(C34&lt;&gt; "",G24,"")</f>
        <v/>
      </c>
      <c r="H34" s="219"/>
      <c r="I34" s="212" t="str">
        <f t="shared" si="2"/>
        <v/>
      </c>
      <c r="J34" s="338"/>
      <c r="K34" s="16" t="str">
        <f>Wettkampfdaten!A3</f>
        <v>KiLa Wettkampf Altenstadt 2024</v>
      </c>
      <c r="L34" s="18" t="str">
        <f>Wettkampfdaten!D3</f>
        <v>08./09.06.2024</v>
      </c>
      <c r="M34" s="21" t="str">
        <f>Wettkampfdaten!F3</f>
        <v>Altenstadt</v>
      </c>
      <c r="N34" s="22" t="s">
        <v>30</v>
      </c>
      <c r="O34" s="30">
        <f>'Auswertung U12'!$Q$4</f>
        <v>5</v>
      </c>
      <c r="P34" s="22">
        <f>'Auswertung U12'!$P$4</f>
        <v>21</v>
      </c>
      <c r="Q34" s="61">
        <f>IF(Wettkampfdaten!$E$5&lt;&gt;"",COUNTA($C$24:$C$34)*Wettkampfdaten!$E$5,Wettkampfdaten!$E$6)</f>
        <v>30</v>
      </c>
    </row>
    <row r="35" spans="1:17" x14ac:dyDescent="0.2">
      <c r="A35" s="63">
        <v>1</v>
      </c>
      <c r="B35" s="64">
        <v>401</v>
      </c>
      <c r="C35" s="75" t="s">
        <v>281</v>
      </c>
      <c r="D35" s="76" t="s">
        <v>303</v>
      </c>
      <c r="E35" s="65">
        <v>2013</v>
      </c>
      <c r="F35" s="65" t="s">
        <v>87</v>
      </c>
      <c r="G35" s="66" t="s">
        <v>304</v>
      </c>
      <c r="H35" s="220" t="s">
        <v>305</v>
      </c>
      <c r="I35" s="213">
        <f t="shared" si="2"/>
        <v>0</v>
      </c>
      <c r="J35" s="336" t="s">
        <v>12</v>
      </c>
      <c r="K35" s="16" t="str">
        <f>Wettkampfdaten!A3</f>
        <v>KiLa Wettkampf Altenstadt 2024</v>
      </c>
      <c r="L35" s="18" t="str">
        <f>Wettkampfdaten!D3</f>
        <v>08./09.06.2024</v>
      </c>
      <c r="M35" s="21" t="str">
        <f>Wettkampfdaten!F3</f>
        <v>Altenstadt</v>
      </c>
      <c r="N35" s="22" t="s">
        <v>30</v>
      </c>
      <c r="O35" s="30">
        <f>'Auswertung U12'!$Q$5</f>
        <v>5</v>
      </c>
      <c r="P35" s="22">
        <f>'Auswertung U12'!$P$5</f>
        <v>21</v>
      </c>
      <c r="Q35" s="61">
        <f>IF(Wettkampfdaten!$E$5&lt;&gt;"",COUNTA($C$35:$C$45)*Wettkampfdaten!$E$5,Wettkampfdaten!$E$6)</f>
        <v>30</v>
      </c>
    </row>
    <row r="36" spans="1:17" x14ac:dyDescent="0.2">
      <c r="A36" s="67">
        <v>2</v>
      </c>
      <c r="B36" s="68">
        <v>402</v>
      </c>
      <c r="C36" s="77" t="s">
        <v>293</v>
      </c>
      <c r="D36" s="78" t="s">
        <v>306</v>
      </c>
      <c r="E36" s="69">
        <v>2013</v>
      </c>
      <c r="F36" s="69" t="s">
        <v>87</v>
      </c>
      <c r="G36" s="70" t="str">
        <f>IF(C36&lt;&gt; "",G35,"")</f>
        <v>Die Dortelweiler Super-Renner</v>
      </c>
      <c r="H36" s="221" t="s">
        <v>305</v>
      </c>
      <c r="I36" s="214">
        <f>IF(C36&lt;&gt; "",I$35,"")</f>
        <v>0</v>
      </c>
      <c r="J36" s="337"/>
      <c r="K36" s="16" t="str">
        <f>Wettkampfdaten!A3</f>
        <v>KiLa Wettkampf Altenstadt 2024</v>
      </c>
      <c r="L36" s="18" t="str">
        <f>Wettkampfdaten!D3</f>
        <v>08./09.06.2024</v>
      </c>
      <c r="M36" s="21" t="str">
        <f>Wettkampfdaten!F3</f>
        <v>Altenstadt</v>
      </c>
      <c r="N36" s="22" t="s">
        <v>30</v>
      </c>
      <c r="O36" s="30">
        <f>'Auswertung U12'!$Q$5</f>
        <v>5</v>
      </c>
      <c r="P36" s="22">
        <f>'Auswertung U12'!$P$5</f>
        <v>21</v>
      </c>
      <c r="Q36" s="61">
        <f>IF(Wettkampfdaten!$E$5&lt;&gt;"",COUNTA($C$35:$C$45)*Wettkampfdaten!$E$5,Wettkampfdaten!$E$6)</f>
        <v>30</v>
      </c>
    </row>
    <row r="37" spans="1:17" x14ac:dyDescent="0.2">
      <c r="A37" s="67">
        <v>3</v>
      </c>
      <c r="B37" s="68">
        <v>403</v>
      </c>
      <c r="C37" s="77" t="s">
        <v>307</v>
      </c>
      <c r="D37" s="78" t="s">
        <v>308</v>
      </c>
      <c r="E37" s="69">
        <v>2013</v>
      </c>
      <c r="F37" s="69" t="s">
        <v>86</v>
      </c>
      <c r="G37" s="70" t="str">
        <f>IF(C37&lt;&gt; "",G35,"")</f>
        <v>Die Dortelweiler Super-Renner</v>
      </c>
      <c r="H37" s="221" t="s">
        <v>305</v>
      </c>
      <c r="I37" s="214">
        <f t="shared" ref="I37:I45" si="3">IF(C37&lt;&gt; "",I$35,"")</f>
        <v>0</v>
      </c>
      <c r="J37" s="337"/>
      <c r="K37" s="16" t="str">
        <f>Wettkampfdaten!A3</f>
        <v>KiLa Wettkampf Altenstadt 2024</v>
      </c>
      <c r="L37" s="17" t="str">
        <f>Wettkampfdaten!D3</f>
        <v>08./09.06.2024</v>
      </c>
      <c r="M37" s="21" t="str">
        <f>Wettkampfdaten!F3</f>
        <v>Altenstadt</v>
      </c>
      <c r="N37" s="22" t="s">
        <v>30</v>
      </c>
      <c r="O37" s="30">
        <f>'Auswertung U12'!$Q$5</f>
        <v>5</v>
      </c>
      <c r="P37" s="22">
        <f>'Auswertung U12'!$P$5</f>
        <v>21</v>
      </c>
      <c r="Q37" s="61">
        <f>IF(Wettkampfdaten!$E$5&lt;&gt;"",COUNTA($C$35:$C$45)*Wettkampfdaten!$E$5,Wettkampfdaten!$E$6)</f>
        <v>30</v>
      </c>
    </row>
    <row r="38" spans="1:17" x14ac:dyDescent="0.2">
      <c r="A38" s="67">
        <v>4</v>
      </c>
      <c r="B38" s="68">
        <v>404</v>
      </c>
      <c r="C38" s="77" t="s">
        <v>309</v>
      </c>
      <c r="D38" s="78" t="s">
        <v>310</v>
      </c>
      <c r="E38" s="69">
        <v>2013</v>
      </c>
      <c r="F38" s="69" t="s">
        <v>87</v>
      </c>
      <c r="G38" s="70" t="str">
        <f>IF(C38&lt;&gt; "",G35,"")</f>
        <v>Die Dortelweiler Super-Renner</v>
      </c>
      <c r="H38" s="221" t="s">
        <v>305</v>
      </c>
      <c r="I38" s="214">
        <f t="shared" si="3"/>
        <v>0</v>
      </c>
      <c r="J38" s="337"/>
      <c r="K38" s="16" t="str">
        <f>Wettkampfdaten!A3</f>
        <v>KiLa Wettkampf Altenstadt 2024</v>
      </c>
      <c r="L38" s="17" t="str">
        <f>Wettkampfdaten!D3</f>
        <v>08./09.06.2024</v>
      </c>
      <c r="M38" s="21" t="str">
        <f>Wettkampfdaten!F3</f>
        <v>Altenstadt</v>
      </c>
      <c r="N38" s="22" t="s">
        <v>30</v>
      </c>
      <c r="O38" s="30">
        <f>'Auswertung U12'!$Q$5</f>
        <v>5</v>
      </c>
      <c r="P38" s="22">
        <f>'Auswertung U12'!$P$5</f>
        <v>21</v>
      </c>
      <c r="Q38" s="61">
        <f>IF(Wettkampfdaten!$E$5&lt;&gt;"",COUNTA($C$35:$C$45)*Wettkampfdaten!$E$5,Wettkampfdaten!$E$6)</f>
        <v>30</v>
      </c>
    </row>
    <row r="39" spans="1:17" x14ac:dyDescent="0.2">
      <c r="A39" s="67">
        <v>5</v>
      </c>
      <c r="B39" s="68">
        <v>405</v>
      </c>
      <c r="C39" s="77" t="s">
        <v>288</v>
      </c>
      <c r="D39" s="78" t="s">
        <v>89</v>
      </c>
      <c r="E39" s="69">
        <v>2013</v>
      </c>
      <c r="F39" s="69" t="s">
        <v>86</v>
      </c>
      <c r="G39" s="70" t="str">
        <f>IF(C39&lt;&gt; "",G35,"")</f>
        <v>Die Dortelweiler Super-Renner</v>
      </c>
      <c r="H39" s="221" t="s">
        <v>305</v>
      </c>
      <c r="I39" s="214">
        <f t="shared" si="3"/>
        <v>0</v>
      </c>
      <c r="J39" s="337"/>
      <c r="K39" s="16" t="str">
        <f>Wettkampfdaten!A3</f>
        <v>KiLa Wettkampf Altenstadt 2024</v>
      </c>
      <c r="L39" s="18" t="str">
        <f>Wettkampfdaten!D3</f>
        <v>08./09.06.2024</v>
      </c>
      <c r="M39" s="21" t="str">
        <f>Wettkampfdaten!F3</f>
        <v>Altenstadt</v>
      </c>
      <c r="N39" s="22" t="s">
        <v>30</v>
      </c>
      <c r="O39" s="30">
        <f>'Auswertung U12'!$Q$5</f>
        <v>5</v>
      </c>
      <c r="P39" s="22">
        <f>'Auswertung U12'!$P$5</f>
        <v>21</v>
      </c>
      <c r="Q39" s="61">
        <f>IF(Wettkampfdaten!$E$5&lt;&gt;"",COUNTA($C$35:$C$45)*Wettkampfdaten!$E$5,Wettkampfdaten!$E$6)</f>
        <v>30</v>
      </c>
    </row>
    <row r="40" spans="1:17" x14ac:dyDescent="0.2">
      <c r="A40" s="67">
        <v>6</v>
      </c>
      <c r="B40" s="68">
        <v>406</v>
      </c>
      <c r="C40" s="77" t="s">
        <v>311</v>
      </c>
      <c r="D40" s="78" t="s">
        <v>312</v>
      </c>
      <c r="E40" s="69">
        <v>2013</v>
      </c>
      <c r="F40" s="69" t="s">
        <v>86</v>
      </c>
      <c r="G40" s="70" t="str">
        <f>IF(C40&lt;&gt; "",G35,"")</f>
        <v>Die Dortelweiler Super-Renner</v>
      </c>
      <c r="H40" s="221" t="s">
        <v>305</v>
      </c>
      <c r="I40" s="214">
        <f t="shared" si="3"/>
        <v>0</v>
      </c>
      <c r="J40" s="337"/>
      <c r="K40" s="16" t="str">
        <f>Wettkampfdaten!A3</f>
        <v>KiLa Wettkampf Altenstadt 2024</v>
      </c>
      <c r="L40" s="18" t="str">
        <f>Wettkampfdaten!D3</f>
        <v>08./09.06.2024</v>
      </c>
      <c r="M40" s="21" t="str">
        <f>Wettkampfdaten!F3</f>
        <v>Altenstadt</v>
      </c>
      <c r="N40" s="22" t="s">
        <v>30</v>
      </c>
      <c r="O40" s="30">
        <f>'Auswertung U12'!$Q$5</f>
        <v>5</v>
      </c>
      <c r="P40" s="22">
        <f>'Auswertung U12'!$P$5</f>
        <v>21</v>
      </c>
      <c r="Q40" s="61">
        <f>IF(Wettkampfdaten!$E$5&lt;&gt;"",COUNTA($C$35:$C$45)*Wettkampfdaten!$E$5,Wettkampfdaten!$E$6)</f>
        <v>30</v>
      </c>
    </row>
    <row r="41" spans="1:17" x14ac:dyDescent="0.2">
      <c r="A41" s="67">
        <v>7</v>
      </c>
      <c r="B41" s="68">
        <v>407</v>
      </c>
      <c r="C41" s="77" t="s">
        <v>313</v>
      </c>
      <c r="D41" s="78" t="s">
        <v>206</v>
      </c>
      <c r="E41" s="69">
        <v>2013</v>
      </c>
      <c r="F41" s="69" t="s">
        <v>86</v>
      </c>
      <c r="G41" s="70" t="str">
        <f>IF(C41&lt;&gt; "",G35,"")</f>
        <v>Die Dortelweiler Super-Renner</v>
      </c>
      <c r="H41" s="221" t="s">
        <v>305</v>
      </c>
      <c r="I41" s="214">
        <f t="shared" si="3"/>
        <v>0</v>
      </c>
      <c r="J41" s="337"/>
      <c r="K41" s="16" t="str">
        <f>Wettkampfdaten!A3</f>
        <v>KiLa Wettkampf Altenstadt 2024</v>
      </c>
      <c r="L41" s="18" t="str">
        <f>Wettkampfdaten!D3</f>
        <v>08./09.06.2024</v>
      </c>
      <c r="M41" s="21" t="str">
        <f>Wettkampfdaten!F3</f>
        <v>Altenstadt</v>
      </c>
      <c r="N41" s="22" t="s">
        <v>30</v>
      </c>
      <c r="O41" s="30">
        <f>'Auswertung U12'!$Q$5</f>
        <v>5</v>
      </c>
      <c r="P41" s="22">
        <f>'Auswertung U12'!$P$5</f>
        <v>21</v>
      </c>
      <c r="Q41" s="61">
        <f>IF(Wettkampfdaten!$E$5&lt;&gt;"",COUNTA($C$35:$C$45)*Wettkampfdaten!$E$5,Wettkampfdaten!$E$6)</f>
        <v>30</v>
      </c>
    </row>
    <row r="42" spans="1:17" x14ac:dyDescent="0.2">
      <c r="A42" s="67">
        <v>8</v>
      </c>
      <c r="B42" s="68"/>
      <c r="C42" s="77"/>
      <c r="D42" s="78"/>
      <c r="E42" s="69"/>
      <c r="F42" s="69"/>
      <c r="G42" s="70" t="str">
        <f>IF(C42&lt;&gt; "",G35,"")</f>
        <v/>
      </c>
      <c r="H42" s="221"/>
      <c r="I42" s="214" t="str">
        <f t="shared" si="3"/>
        <v/>
      </c>
      <c r="J42" s="337"/>
      <c r="K42" s="16" t="str">
        <f>Wettkampfdaten!A3</f>
        <v>KiLa Wettkampf Altenstadt 2024</v>
      </c>
      <c r="L42" s="18" t="str">
        <f>Wettkampfdaten!D3</f>
        <v>08./09.06.2024</v>
      </c>
      <c r="M42" s="21" t="str">
        <f>Wettkampfdaten!F3</f>
        <v>Altenstadt</v>
      </c>
      <c r="N42" s="22" t="s">
        <v>30</v>
      </c>
      <c r="O42" s="30">
        <f>'Auswertung U12'!$Q$5</f>
        <v>5</v>
      </c>
      <c r="P42" s="22">
        <f>'Auswertung U12'!$P$5</f>
        <v>21</v>
      </c>
      <c r="Q42" s="61">
        <f>IF(Wettkampfdaten!$E$5&lt;&gt;"",COUNTA($C$35:$C$45)*Wettkampfdaten!$E$5,Wettkampfdaten!$E$6)</f>
        <v>30</v>
      </c>
    </row>
    <row r="43" spans="1:17" x14ac:dyDescent="0.2">
      <c r="A43" s="67">
        <v>9</v>
      </c>
      <c r="B43" s="68"/>
      <c r="C43" s="77"/>
      <c r="D43" s="78"/>
      <c r="E43" s="69"/>
      <c r="F43" s="69"/>
      <c r="G43" s="70" t="str">
        <f>IF(C43&lt;&gt; "",G35,"")</f>
        <v/>
      </c>
      <c r="H43" s="221"/>
      <c r="I43" s="214" t="str">
        <f t="shared" si="3"/>
        <v/>
      </c>
      <c r="J43" s="337"/>
      <c r="K43" s="16" t="str">
        <f>Wettkampfdaten!A3</f>
        <v>KiLa Wettkampf Altenstadt 2024</v>
      </c>
      <c r="L43" s="18" t="str">
        <f>Wettkampfdaten!D3</f>
        <v>08./09.06.2024</v>
      </c>
      <c r="M43" s="21" t="str">
        <f>Wettkampfdaten!F3</f>
        <v>Altenstadt</v>
      </c>
      <c r="N43" s="22" t="s">
        <v>30</v>
      </c>
      <c r="O43" s="30">
        <f>'Auswertung U12'!$Q$5</f>
        <v>5</v>
      </c>
      <c r="P43" s="22">
        <f>'Auswertung U12'!$P$5</f>
        <v>21</v>
      </c>
      <c r="Q43" s="61">
        <f>IF(Wettkampfdaten!$E$5&lt;&gt;"",COUNTA($C$35:$C$45)*Wettkampfdaten!$E$5,Wettkampfdaten!$E$6)</f>
        <v>30</v>
      </c>
    </row>
    <row r="44" spans="1:17" x14ac:dyDescent="0.2">
      <c r="A44" s="67">
        <v>10</v>
      </c>
      <c r="B44" s="68"/>
      <c r="C44" s="77"/>
      <c r="D44" s="78"/>
      <c r="E44" s="69"/>
      <c r="F44" s="69"/>
      <c r="G44" s="70" t="str">
        <f>IF(C44&lt;&gt; "",G35,"")</f>
        <v/>
      </c>
      <c r="H44" s="221"/>
      <c r="I44" s="214" t="str">
        <f t="shared" si="3"/>
        <v/>
      </c>
      <c r="J44" s="337"/>
      <c r="K44" s="16" t="str">
        <f>Wettkampfdaten!A3</f>
        <v>KiLa Wettkampf Altenstadt 2024</v>
      </c>
      <c r="L44" s="18" t="str">
        <f>Wettkampfdaten!D3</f>
        <v>08./09.06.2024</v>
      </c>
      <c r="M44" s="21" t="str">
        <f>Wettkampfdaten!F3</f>
        <v>Altenstadt</v>
      </c>
      <c r="N44" s="22" t="s">
        <v>30</v>
      </c>
      <c r="O44" s="30">
        <f>'Auswertung U12'!$Q$5</f>
        <v>5</v>
      </c>
      <c r="P44" s="22">
        <f>'Auswertung U12'!$P$5</f>
        <v>21</v>
      </c>
      <c r="Q44" s="61">
        <f>IF(Wettkampfdaten!$E$5&lt;&gt;"",COUNTA($C$35:$C$45)*Wettkampfdaten!$E$5,Wettkampfdaten!$E$6)</f>
        <v>30</v>
      </c>
    </row>
    <row r="45" spans="1:17" ht="15.75" thickBot="1" x14ac:dyDescent="0.25">
      <c r="A45" s="71">
        <v>11</v>
      </c>
      <c r="B45" s="72"/>
      <c r="C45" s="79"/>
      <c r="D45" s="80"/>
      <c r="E45" s="73"/>
      <c r="F45" s="73"/>
      <c r="G45" s="74" t="str">
        <f>IF(C45&lt;&gt; "",G35,"")</f>
        <v/>
      </c>
      <c r="H45" s="222"/>
      <c r="I45" s="215" t="str">
        <f t="shared" si="3"/>
        <v/>
      </c>
      <c r="J45" s="338"/>
      <c r="K45" s="16" t="str">
        <f>Wettkampfdaten!A3</f>
        <v>KiLa Wettkampf Altenstadt 2024</v>
      </c>
      <c r="L45" s="18" t="str">
        <f>Wettkampfdaten!D3</f>
        <v>08./09.06.2024</v>
      </c>
      <c r="M45" s="21" t="str">
        <f>Wettkampfdaten!F3</f>
        <v>Altenstadt</v>
      </c>
      <c r="N45" s="22" t="s">
        <v>30</v>
      </c>
      <c r="O45" s="30">
        <f>'Auswertung U12'!$Q$5</f>
        <v>5</v>
      </c>
      <c r="P45" s="22">
        <f>'Auswertung U12'!$P$5</f>
        <v>21</v>
      </c>
      <c r="Q45" s="61">
        <f>IF(Wettkampfdaten!$E$5&lt;&gt;"",COUNTA($C$35:$C$45)*Wettkampfdaten!$E$5,Wettkampfdaten!$E$6)</f>
        <v>30</v>
      </c>
    </row>
    <row r="46" spans="1:17" x14ac:dyDescent="0.2">
      <c r="A46" s="81">
        <v>1</v>
      </c>
      <c r="B46" s="82">
        <v>501</v>
      </c>
      <c r="C46" s="90" t="s">
        <v>349</v>
      </c>
      <c r="D46" s="91" t="s">
        <v>350</v>
      </c>
      <c r="E46" s="83">
        <v>2013</v>
      </c>
      <c r="F46" s="83" t="s">
        <v>87</v>
      </c>
      <c r="G46" s="84" t="s">
        <v>351</v>
      </c>
      <c r="H46" s="217" t="s">
        <v>352</v>
      </c>
      <c r="I46" s="211"/>
      <c r="J46" s="336" t="s">
        <v>16</v>
      </c>
      <c r="K46" s="19" t="str">
        <f>Wettkampfdaten!A3</f>
        <v>KiLa Wettkampf Altenstadt 2024</v>
      </c>
      <c r="L46" s="18" t="str">
        <f>Wettkampfdaten!D3</f>
        <v>08./09.06.2024</v>
      </c>
      <c r="M46" s="21" t="str">
        <f>Wettkampfdaten!F3</f>
        <v>Altenstadt</v>
      </c>
      <c r="N46" s="22" t="s">
        <v>30</v>
      </c>
      <c r="O46" s="30">
        <f>'Auswertung U12'!$Q$6</f>
        <v>2</v>
      </c>
      <c r="P46" s="22">
        <f>'Auswertung U12'!$P$6</f>
        <v>10</v>
      </c>
      <c r="Q46" s="61">
        <f>IF(Wettkampfdaten!$E$5&lt;&gt;"",COUNTA($C$46:$C$56)*Wettkampfdaten!$E$5,Wettkampfdaten!$E$6)</f>
        <v>30</v>
      </c>
    </row>
    <row r="47" spans="1:17" x14ac:dyDescent="0.2">
      <c r="A47" s="86">
        <v>2</v>
      </c>
      <c r="B47" s="87">
        <v>502</v>
      </c>
      <c r="C47" s="92" t="s">
        <v>353</v>
      </c>
      <c r="D47" s="93" t="s">
        <v>354</v>
      </c>
      <c r="E47" s="85">
        <v>2013</v>
      </c>
      <c r="F47" s="85" t="s">
        <v>87</v>
      </c>
      <c r="G47" s="88" t="str">
        <f>IF(C47&lt;&gt; "",G46,"")</f>
        <v>Altenstädter WildKidzz</v>
      </c>
      <c r="H47" s="218" t="s">
        <v>352</v>
      </c>
      <c r="I47" s="212">
        <f>IF(C47&lt;&gt; "",I$46,"")</f>
        <v>0</v>
      </c>
      <c r="J47" s="337"/>
      <c r="K47" s="19" t="str">
        <f>Wettkampfdaten!A3</f>
        <v>KiLa Wettkampf Altenstadt 2024</v>
      </c>
      <c r="L47" s="18" t="str">
        <f>Wettkampfdaten!D3</f>
        <v>08./09.06.2024</v>
      </c>
      <c r="M47" s="21" t="str">
        <f>Wettkampfdaten!F3</f>
        <v>Altenstadt</v>
      </c>
      <c r="N47" s="22" t="s">
        <v>30</v>
      </c>
      <c r="O47" s="30">
        <f>'Auswertung U12'!$Q$6</f>
        <v>2</v>
      </c>
      <c r="P47" s="22">
        <f>'Auswertung U12'!$P$6</f>
        <v>10</v>
      </c>
      <c r="Q47" s="61">
        <f>IF(Wettkampfdaten!$E$5&lt;&gt;"",COUNTA($C$46:$C$56)*Wettkampfdaten!$E$5,Wettkampfdaten!$E$6)</f>
        <v>30</v>
      </c>
    </row>
    <row r="48" spans="1:17" x14ac:dyDescent="0.2">
      <c r="A48" s="86">
        <v>3</v>
      </c>
      <c r="B48" s="87">
        <v>503</v>
      </c>
      <c r="C48" s="92" t="s">
        <v>355</v>
      </c>
      <c r="D48" s="93" t="s">
        <v>356</v>
      </c>
      <c r="E48" s="85">
        <v>2013</v>
      </c>
      <c r="F48" s="85" t="s">
        <v>86</v>
      </c>
      <c r="G48" s="88" t="str">
        <f>IF(C48&lt;&gt; "",G46,"")</f>
        <v>Altenstädter WildKidzz</v>
      </c>
      <c r="H48" s="218" t="s">
        <v>352</v>
      </c>
      <c r="I48" s="212">
        <f t="shared" ref="I48:I57" si="4">IF(C48&lt;&gt; "",I$46,"")</f>
        <v>0</v>
      </c>
      <c r="J48" s="337"/>
      <c r="K48" s="19" t="str">
        <f>Wettkampfdaten!A3</f>
        <v>KiLa Wettkampf Altenstadt 2024</v>
      </c>
      <c r="L48" s="18" t="str">
        <f>Wettkampfdaten!D3</f>
        <v>08./09.06.2024</v>
      </c>
      <c r="M48" s="21" t="str">
        <f>Wettkampfdaten!F3</f>
        <v>Altenstadt</v>
      </c>
      <c r="N48" s="22" t="s">
        <v>30</v>
      </c>
      <c r="O48" s="30">
        <f>'Auswertung U12'!$Q$6</f>
        <v>2</v>
      </c>
      <c r="P48" s="22">
        <f>'Auswertung U12'!$P$6</f>
        <v>10</v>
      </c>
      <c r="Q48" s="61">
        <f>IF(Wettkampfdaten!$E$5&lt;&gt;"",COUNTA($C$46:$C$56)*Wettkampfdaten!$E$5,Wettkampfdaten!$E$6)</f>
        <v>30</v>
      </c>
    </row>
    <row r="49" spans="1:17" x14ac:dyDescent="0.2">
      <c r="A49" s="86">
        <v>4</v>
      </c>
      <c r="B49" s="87">
        <v>504</v>
      </c>
      <c r="C49" s="92" t="s">
        <v>357</v>
      </c>
      <c r="D49" s="93" t="s">
        <v>176</v>
      </c>
      <c r="E49" s="85">
        <v>2013</v>
      </c>
      <c r="F49" s="85" t="s">
        <v>86</v>
      </c>
      <c r="G49" s="88" t="str">
        <f>IF(C49&lt;&gt; "",G46,"")</f>
        <v>Altenstädter WildKidzz</v>
      </c>
      <c r="H49" s="218" t="s">
        <v>352</v>
      </c>
      <c r="I49" s="212">
        <f t="shared" si="4"/>
        <v>0</v>
      </c>
      <c r="J49" s="337"/>
      <c r="K49" s="19" t="str">
        <f>Wettkampfdaten!A3</f>
        <v>KiLa Wettkampf Altenstadt 2024</v>
      </c>
      <c r="L49" s="18" t="str">
        <f>Wettkampfdaten!D3</f>
        <v>08./09.06.2024</v>
      </c>
      <c r="M49" s="21" t="str">
        <f>Wettkampfdaten!F3</f>
        <v>Altenstadt</v>
      </c>
      <c r="N49" s="22" t="s">
        <v>30</v>
      </c>
      <c r="O49" s="30">
        <f>'Auswertung U12'!$Q$6</f>
        <v>2</v>
      </c>
      <c r="P49" s="22">
        <f>'Auswertung U12'!$P$6</f>
        <v>10</v>
      </c>
      <c r="Q49" s="61">
        <f>IF(Wettkampfdaten!$E$5&lt;&gt;"",COUNTA($C$46:$C$56)*Wettkampfdaten!$E$5,Wettkampfdaten!$E$6)</f>
        <v>30</v>
      </c>
    </row>
    <row r="50" spans="1:17" x14ac:dyDescent="0.2">
      <c r="A50" s="86">
        <v>5</v>
      </c>
      <c r="B50" s="87">
        <v>505</v>
      </c>
      <c r="C50" s="92" t="s">
        <v>341</v>
      </c>
      <c r="D50" s="93" t="s">
        <v>358</v>
      </c>
      <c r="E50" s="85">
        <v>2013</v>
      </c>
      <c r="F50" s="85" t="s">
        <v>86</v>
      </c>
      <c r="G50" s="88" t="str">
        <f>IF(C50&lt;&gt; "",G46,"")</f>
        <v>Altenstädter WildKidzz</v>
      </c>
      <c r="H50" s="218" t="s">
        <v>352</v>
      </c>
      <c r="I50" s="212">
        <f t="shared" si="4"/>
        <v>0</v>
      </c>
      <c r="J50" s="337"/>
      <c r="K50" s="19" t="str">
        <f>Wettkampfdaten!A3</f>
        <v>KiLa Wettkampf Altenstadt 2024</v>
      </c>
      <c r="L50" s="18" t="str">
        <f>Wettkampfdaten!D3</f>
        <v>08./09.06.2024</v>
      </c>
      <c r="M50" s="21" t="str">
        <f>Wettkampfdaten!F3</f>
        <v>Altenstadt</v>
      </c>
      <c r="N50" s="22" t="s">
        <v>30</v>
      </c>
      <c r="O50" s="30">
        <f>'Auswertung U12'!$Q$6</f>
        <v>2</v>
      </c>
      <c r="P50" s="22">
        <f>'Auswertung U12'!$P$6</f>
        <v>10</v>
      </c>
      <c r="Q50" s="61">
        <f>IF(Wettkampfdaten!$E$5&lt;&gt;"",COUNTA($C$46:$C$56)*Wettkampfdaten!$E$5,Wettkampfdaten!$E$6)</f>
        <v>30</v>
      </c>
    </row>
    <row r="51" spans="1:17" x14ac:dyDescent="0.2">
      <c r="A51" s="86">
        <v>6</v>
      </c>
      <c r="B51" s="87">
        <v>506</v>
      </c>
      <c r="C51" s="92" t="s">
        <v>333</v>
      </c>
      <c r="D51" s="93" t="s">
        <v>359</v>
      </c>
      <c r="E51" s="85">
        <v>2013</v>
      </c>
      <c r="F51" s="85" t="s">
        <v>86</v>
      </c>
      <c r="G51" s="88" t="str">
        <f>IF(C51&lt;&gt; "",G46,"")</f>
        <v>Altenstädter WildKidzz</v>
      </c>
      <c r="H51" s="218" t="s">
        <v>352</v>
      </c>
      <c r="I51" s="212">
        <f t="shared" si="4"/>
        <v>0</v>
      </c>
      <c r="J51" s="337"/>
      <c r="K51" s="19" t="str">
        <f>Wettkampfdaten!A3</f>
        <v>KiLa Wettkampf Altenstadt 2024</v>
      </c>
      <c r="L51" s="18" t="str">
        <f>Wettkampfdaten!D3</f>
        <v>08./09.06.2024</v>
      </c>
      <c r="M51" s="21" t="str">
        <f>Wettkampfdaten!F3</f>
        <v>Altenstadt</v>
      </c>
      <c r="N51" s="22" t="s">
        <v>30</v>
      </c>
      <c r="O51" s="30">
        <f>'Auswertung U12'!$Q$6</f>
        <v>2</v>
      </c>
      <c r="P51" s="22">
        <f>'Auswertung U12'!$P$6</f>
        <v>10</v>
      </c>
      <c r="Q51" s="61">
        <f>IF(Wettkampfdaten!$E$5&lt;&gt;"",COUNTA($C$46:$C$56)*Wettkampfdaten!$E$5,Wettkampfdaten!$E$6)</f>
        <v>30</v>
      </c>
    </row>
    <row r="52" spans="1:17" x14ac:dyDescent="0.2">
      <c r="A52" s="86">
        <v>7</v>
      </c>
      <c r="B52" s="87">
        <v>507</v>
      </c>
      <c r="C52" s="92" t="s">
        <v>360</v>
      </c>
      <c r="D52" s="93" t="s">
        <v>361</v>
      </c>
      <c r="E52" s="85">
        <v>2013</v>
      </c>
      <c r="F52" s="85" t="s">
        <v>86</v>
      </c>
      <c r="G52" s="88" t="str">
        <f>IF(C52&lt;&gt; "",G46,"")</f>
        <v>Altenstädter WildKidzz</v>
      </c>
      <c r="H52" s="218" t="s">
        <v>352</v>
      </c>
      <c r="I52" s="212">
        <f t="shared" si="4"/>
        <v>0</v>
      </c>
      <c r="J52" s="337"/>
      <c r="K52" s="19" t="str">
        <f>Wettkampfdaten!A3</f>
        <v>KiLa Wettkampf Altenstadt 2024</v>
      </c>
      <c r="L52" s="18" t="str">
        <f>Wettkampfdaten!D3</f>
        <v>08./09.06.2024</v>
      </c>
      <c r="M52" s="21" t="str">
        <f>Wettkampfdaten!F3</f>
        <v>Altenstadt</v>
      </c>
      <c r="N52" s="22" t="s">
        <v>30</v>
      </c>
      <c r="O52" s="30">
        <f>'Auswertung U12'!$Q$6</f>
        <v>2</v>
      </c>
      <c r="P52" s="22">
        <f>'Auswertung U12'!$P$6</f>
        <v>10</v>
      </c>
      <c r="Q52" s="61">
        <f>IF(Wettkampfdaten!$E$5&lt;&gt;"",COUNTA($C$46:$C$56)*Wettkampfdaten!$E$5,Wettkampfdaten!$E$6)</f>
        <v>30</v>
      </c>
    </row>
    <row r="53" spans="1:17" x14ac:dyDescent="0.2">
      <c r="A53" s="86">
        <v>8</v>
      </c>
      <c r="B53" s="87">
        <v>508</v>
      </c>
      <c r="C53" s="92" t="s">
        <v>362</v>
      </c>
      <c r="D53" s="93" t="s">
        <v>189</v>
      </c>
      <c r="E53" s="85">
        <v>2013</v>
      </c>
      <c r="F53" s="85" t="s">
        <v>86</v>
      </c>
      <c r="G53" s="88" t="str">
        <f>IF(C53&lt;&gt; "",G46,"")</f>
        <v>Altenstädter WildKidzz</v>
      </c>
      <c r="H53" s="218" t="s">
        <v>352</v>
      </c>
      <c r="I53" s="212">
        <f t="shared" si="4"/>
        <v>0</v>
      </c>
      <c r="J53" s="337"/>
      <c r="K53" s="19" t="str">
        <f>Wettkampfdaten!A3</f>
        <v>KiLa Wettkampf Altenstadt 2024</v>
      </c>
      <c r="L53" s="18" t="str">
        <f>Wettkampfdaten!D3</f>
        <v>08./09.06.2024</v>
      </c>
      <c r="M53" s="21" t="str">
        <f>Wettkampfdaten!F3</f>
        <v>Altenstadt</v>
      </c>
      <c r="N53" s="22" t="s">
        <v>30</v>
      </c>
      <c r="O53" s="30">
        <f>'Auswertung U12'!$Q$6</f>
        <v>2</v>
      </c>
      <c r="P53" s="22">
        <f>'Auswertung U12'!$P$6</f>
        <v>10</v>
      </c>
      <c r="Q53" s="61">
        <f>IF(Wettkampfdaten!$E$5&lt;&gt;"",COUNTA($C$46:$C$56)*Wettkampfdaten!$E$5,Wettkampfdaten!$E$6)</f>
        <v>30</v>
      </c>
    </row>
    <row r="54" spans="1:17" x14ac:dyDescent="0.2">
      <c r="A54" s="86">
        <v>9</v>
      </c>
      <c r="B54" s="87">
        <v>509</v>
      </c>
      <c r="C54" s="92" t="s">
        <v>363</v>
      </c>
      <c r="D54" s="93" t="s">
        <v>326</v>
      </c>
      <c r="E54" s="85">
        <v>2014</v>
      </c>
      <c r="F54" s="85" t="s">
        <v>87</v>
      </c>
      <c r="G54" s="88" t="str">
        <f>IF(C54&lt;&gt; "",G46,"")</f>
        <v>Altenstädter WildKidzz</v>
      </c>
      <c r="H54" s="218" t="s">
        <v>352</v>
      </c>
      <c r="I54" s="212">
        <f t="shared" si="4"/>
        <v>0</v>
      </c>
      <c r="J54" s="337"/>
      <c r="K54" s="19" t="str">
        <f>Wettkampfdaten!A3</f>
        <v>KiLa Wettkampf Altenstadt 2024</v>
      </c>
      <c r="L54" s="18" t="str">
        <f>Wettkampfdaten!D3</f>
        <v>08./09.06.2024</v>
      </c>
      <c r="M54" s="21" t="str">
        <f>Wettkampfdaten!F3</f>
        <v>Altenstadt</v>
      </c>
      <c r="N54" s="22" t="s">
        <v>30</v>
      </c>
      <c r="O54" s="30">
        <f>'Auswertung U12'!$Q$6</f>
        <v>2</v>
      </c>
      <c r="P54" s="22">
        <f>'Auswertung U12'!$P$6</f>
        <v>10</v>
      </c>
      <c r="Q54" s="61">
        <f>IF(Wettkampfdaten!$E$5&lt;&gt;"",COUNTA($C$46:$C$56)*Wettkampfdaten!$E$5,Wettkampfdaten!$E$6)</f>
        <v>30</v>
      </c>
    </row>
    <row r="55" spans="1:17" x14ac:dyDescent="0.2">
      <c r="A55" s="86">
        <v>10</v>
      </c>
      <c r="B55" s="87">
        <v>510</v>
      </c>
      <c r="C55" s="92" t="s">
        <v>364</v>
      </c>
      <c r="D55" s="93" t="s">
        <v>365</v>
      </c>
      <c r="E55" s="85">
        <v>2014</v>
      </c>
      <c r="F55" s="85" t="s">
        <v>87</v>
      </c>
      <c r="G55" s="88" t="str">
        <f>IF(C55&lt;&gt; "",G46,"")</f>
        <v>Altenstädter WildKidzz</v>
      </c>
      <c r="H55" s="218" t="s">
        <v>352</v>
      </c>
      <c r="I55" s="212">
        <f t="shared" si="4"/>
        <v>0</v>
      </c>
      <c r="J55" s="337"/>
      <c r="K55" s="19" t="str">
        <f>Wettkampfdaten!A3</f>
        <v>KiLa Wettkampf Altenstadt 2024</v>
      </c>
      <c r="L55" s="18" t="str">
        <f>Wettkampfdaten!D3</f>
        <v>08./09.06.2024</v>
      </c>
      <c r="M55" s="21" t="str">
        <f>Wettkampfdaten!F3</f>
        <v>Altenstadt</v>
      </c>
      <c r="N55" s="22" t="s">
        <v>30</v>
      </c>
      <c r="O55" s="30">
        <f>'Auswertung U12'!$Q$6</f>
        <v>2</v>
      </c>
      <c r="P55" s="22">
        <f>'Auswertung U12'!$P$6</f>
        <v>10</v>
      </c>
      <c r="Q55" s="61">
        <f>IF(Wettkampfdaten!$E$5&lt;&gt;"",COUNTA($C$46:$C$56)*Wettkampfdaten!$E$5,Wettkampfdaten!$E$6)</f>
        <v>30</v>
      </c>
    </row>
    <row r="56" spans="1:17" ht="15.75" thickBot="1" x14ac:dyDescent="0.25">
      <c r="A56" s="89">
        <v>11</v>
      </c>
      <c r="B56" s="95">
        <v>511</v>
      </c>
      <c r="C56" s="96" t="s">
        <v>366</v>
      </c>
      <c r="D56" s="97" t="s">
        <v>367</v>
      </c>
      <c r="E56" s="98">
        <v>2013</v>
      </c>
      <c r="F56" s="98" t="s">
        <v>87</v>
      </c>
      <c r="G56" s="99" t="str">
        <f>IF(C56&lt;&gt; "",G46,"")</f>
        <v>Altenstädter WildKidzz</v>
      </c>
      <c r="H56" s="219" t="s">
        <v>352</v>
      </c>
      <c r="I56" s="212">
        <f t="shared" si="4"/>
        <v>0</v>
      </c>
      <c r="J56" s="338"/>
      <c r="K56" s="19" t="str">
        <f>Wettkampfdaten!A3</f>
        <v>KiLa Wettkampf Altenstadt 2024</v>
      </c>
      <c r="L56" s="18" t="str">
        <f>Wettkampfdaten!D3</f>
        <v>08./09.06.2024</v>
      </c>
      <c r="M56" s="21" t="str">
        <f>Wettkampfdaten!F3</f>
        <v>Altenstadt</v>
      </c>
      <c r="N56" s="22" t="s">
        <v>30</v>
      </c>
      <c r="O56" s="30">
        <f>'Auswertung U12'!$Q$6</f>
        <v>2</v>
      </c>
      <c r="P56" s="22">
        <f>'Auswertung U12'!$P$6</f>
        <v>10</v>
      </c>
      <c r="Q56" s="61">
        <f>IF(Wettkampfdaten!$E$5&lt;&gt;"",COUNTA($C$46:$C$56)*Wettkampfdaten!$E$5,Wettkampfdaten!$E$6)</f>
        <v>30</v>
      </c>
    </row>
    <row r="57" spans="1:17" x14ac:dyDescent="0.2">
      <c r="A57" s="63">
        <v>1</v>
      </c>
      <c r="B57" s="64">
        <v>601</v>
      </c>
      <c r="C57" s="75" t="s">
        <v>414</v>
      </c>
      <c r="D57" s="76" t="s">
        <v>415</v>
      </c>
      <c r="E57" s="65">
        <v>2014</v>
      </c>
      <c r="F57" s="65" t="s">
        <v>87</v>
      </c>
      <c r="G57" s="66" t="s">
        <v>416</v>
      </c>
      <c r="H57" s="220" t="s">
        <v>419</v>
      </c>
      <c r="I57" s="213">
        <f t="shared" si="4"/>
        <v>0</v>
      </c>
      <c r="J57" s="336" t="s">
        <v>17</v>
      </c>
      <c r="K57" s="19" t="str">
        <f>Wettkampfdaten!A3</f>
        <v>KiLa Wettkampf Altenstadt 2024</v>
      </c>
      <c r="L57" s="18" t="str">
        <f>Wettkampfdaten!D3</f>
        <v>08./09.06.2024</v>
      </c>
      <c r="M57" s="21" t="str">
        <f>Wettkampfdaten!F3</f>
        <v>Altenstadt</v>
      </c>
      <c r="N57" s="22" t="s">
        <v>30</v>
      </c>
      <c r="O57" s="30">
        <f>'Auswertung U12'!$Q$7</f>
        <v>1</v>
      </c>
      <c r="P57" s="22">
        <f>'Auswertung U12'!$P$7</f>
        <v>6</v>
      </c>
      <c r="Q57" s="61">
        <f>IF(Wettkampfdaten!$E$5&lt;&gt;"",COUNTA($C$57:$C$67)*Wettkampfdaten!$E$5,Wettkampfdaten!$E$6)</f>
        <v>30</v>
      </c>
    </row>
    <row r="58" spans="1:17" x14ac:dyDescent="0.2">
      <c r="A58" s="67">
        <v>2</v>
      </c>
      <c r="B58" s="68">
        <v>602</v>
      </c>
      <c r="C58" s="77" t="s">
        <v>417</v>
      </c>
      <c r="D58" s="78" t="s">
        <v>418</v>
      </c>
      <c r="E58" s="69">
        <v>2014</v>
      </c>
      <c r="F58" s="69" t="s">
        <v>87</v>
      </c>
      <c r="G58" s="70" t="str">
        <f>IF(C58&lt;&gt; "",G57,"")</f>
        <v>LSC Blue Lightning</v>
      </c>
      <c r="H58" s="221" t="s">
        <v>419</v>
      </c>
      <c r="I58" s="214">
        <f>IF(C58&lt;&gt; "",I$57,"")</f>
        <v>0</v>
      </c>
      <c r="J58" s="337"/>
      <c r="K58" s="19" t="str">
        <f>Wettkampfdaten!A3</f>
        <v>KiLa Wettkampf Altenstadt 2024</v>
      </c>
      <c r="L58" s="18" t="str">
        <f>Wettkampfdaten!D3</f>
        <v>08./09.06.2024</v>
      </c>
      <c r="M58" s="21" t="str">
        <f>Wettkampfdaten!F3</f>
        <v>Altenstadt</v>
      </c>
      <c r="N58" s="22" t="s">
        <v>30</v>
      </c>
      <c r="O58" s="30">
        <f>'Auswertung U12'!$Q$7</f>
        <v>1</v>
      </c>
      <c r="P58" s="22">
        <f>'Auswertung U12'!$P$7</f>
        <v>6</v>
      </c>
      <c r="Q58" s="61">
        <f>IF(Wettkampfdaten!$E$5&lt;&gt;"",COUNTA($C$57:$C$67)*Wettkampfdaten!$E$5,Wettkampfdaten!$E$6)</f>
        <v>30</v>
      </c>
    </row>
    <row r="59" spans="1:17" x14ac:dyDescent="0.2">
      <c r="A59" s="67">
        <v>3</v>
      </c>
      <c r="B59" s="68">
        <v>603</v>
      </c>
      <c r="C59" s="77" t="s">
        <v>420</v>
      </c>
      <c r="D59" s="78" t="s">
        <v>421</v>
      </c>
      <c r="E59" s="69">
        <v>2013</v>
      </c>
      <c r="F59" s="69" t="s">
        <v>87</v>
      </c>
      <c r="G59" s="70" t="str">
        <f>IF(C59&lt;&gt; "",G57,"")</f>
        <v>LSC Blue Lightning</v>
      </c>
      <c r="H59" s="221" t="s">
        <v>419</v>
      </c>
      <c r="I59" s="214">
        <f t="shared" ref="I59:I67" si="5">IF(C59&lt;&gt; "",I$57,"")</f>
        <v>0</v>
      </c>
      <c r="J59" s="337"/>
      <c r="K59" s="19" t="str">
        <f>Wettkampfdaten!A3</f>
        <v>KiLa Wettkampf Altenstadt 2024</v>
      </c>
      <c r="L59" s="18" t="str">
        <f>Wettkampfdaten!D3</f>
        <v>08./09.06.2024</v>
      </c>
      <c r="M59" s="21" t="str">
        <f>Wettkampfdaten!F3</f>
        <v>Altenstadt</v>
      </c>
      <c r="N59" s="22" t="s">
        <v>30</v>
      </c>
      <c r="O59" s="30">
        <f>'Auswertung U12'!$Q$7</f>
        <v>1</v>
      </c>
      <c r="P59" s="22">
        <f>'Auswertung U12'!$P$7</f>
        <v>6</v>
      </c>
      <c r="Q59" s="61">
        <f>IF(Wettkampfdaten!$E$5&lt;&gt;"",COUNTA($C$57:$C$67)*Wettkampfdaten!$E$5,Wettkampfdaten!$E$6)</f>
        <v>30</v>
      </c>
    </row>
    <row r="60" spans="1:17" x14ac:dyDescent="0.2">
      <c r="A60" s="67">
        <v>4</v>
      </c>
      <c r="B60" s="68">
        <v>604</v>
      </c>
      <c r="C60" s="77" t="s">
        <v>422</v>
      </c>
      <c r="D60" s="78" t="s">
        <v>423</v>
      </c>
      <c r="E60" s="69">
        <v>2013</v>
      </c>
      <c r="F60" s="69" t="s">
        <v>87</v>
      </c>
      <c r="G60" s="70" t="str">
        <f>IF(C60&lt;&gt; "",G57,"")</f>
        <v>LSC Blue Lightning</v>
      </c>
      <c r="H60" s="221" t="s">
        <v>419</v>
      </c>
      <c r="I60" s="214">
        <f t="shared" si="5"/>
        <v>0</v>
      </c>
      <c r="J60" s="337"/>
      <c r="K60" s="19" t="str">
        <f>Wettkampfdaten!A3</f>
        <v>KiLa Wettkampf Altenstadt 2024</v>
      </c>
      <c r="L60" s="18" t="str">
        <f>Wettkampfdaten!D3</f>
        <v>08./09.06.2024</v>
      </c>
      <c r="M60" s="21" t="str">
        <f>Wettkampfdaten!F3</f>
        <v>Altenstadt</v>
      </c>
      <c r="N60" s="22" t="s">
        <v>30</v>
      </c>
      <c r="O60" s="30">
        <f>'Auswertung U12'!$Q$7</f>
        <v>1</v>
      </c>
      <c r="P60" s="22">
        <f>'Auswertung U12'!$P$7</f>
        <v>6</v>
      </c>
      <c r="Q60" s="61">
        <f>IF(Wettkampfdaten!$E$5&lt;&gt;"",COUNTA($C$57:$C$67)*Wettkampfdaten!$E$5,Wettkampfdaten!$E$6)</f>
        <v>30</v>
      </c>
    </row>
    <row r="61" spans="1:17" x14ac:dyDescent="0.2">
      <c r="A61" s="67">
        <v>5</v>
      </c>
      <c r="B61" s="68">
        <v>605</v>
      </c>
      <c r="C61" s="77" t="s">
        <v>424</v>
      </c>
      <c r="D61" s="78" t="s">
        <v>425</v>
      </c>
      <c r="E61" s="69">
        <v>2013</v>
      </c>
      <c r="F61" s="69" t="s">
        <v>86</v>
      </c>
      <c r="G61" s="70" t="str">
        <f>IF(C61&lt;&gt; "",G57,"")</f>
        <v>LSC Blue Lightning</v>
      </c>
      <c r="H61" s="221" t="s">
        <v>419</v>
      </c>
      <c r="I61" s="214">
        <f t="shared" si="5"/>
        <v>0</v>
      </c>
      <c r="J61" s="337"/>
      <c r="K61" s="19" t="str">
        <f>Wettkampfdaten!A3</f>
        <v>KiLa Wettkampf Altenstadt 2024</v>
      </c>
      <c r="L61" s="18" t="str">
        <f>Wettkampfdaten!D3</f>
        <v>08./09.06.2024</v>
      </c>
      <c r="M61" s="21" t="str">
        <f>Wettkampfdaten!F3</f>
        <v>Altenstadt</v>
      </c>
      <c r="N61" s="22" t="s">
        <v>30</v>
      </c>
      <c r="O61" s="30">
        <f>'Auswertung U12'!$Q$7</f>
        <v>1</v>
      </c>
      <c r="P61" s="22">
        <f>'Auswertung U12'!$P$7</f>
        <v>6</v>
      </c>
      <c r="Q61" s="61">
        <f>IF(Wettkampfdaten!$E$5&lt;&gt;"",COUNTA($C$57:$C$67)*Wettkampfdaten!$E$5,Wettkampfdaten!$E$6)</f>
        <v>30</v>
      </c>
    </row>
    <row r="62" spans="1:17" x14ac:dyDescent="0.2">
      <c r="A62" s="67">
        <v>6</v>
      </c>
      <c r="B62" s="68">
        <v>606</v>
      </c>
      <c r="C62" s="77" t="s">
        <v>426</v>
      </c>
      <c r="D62" s="78" t="s">
        <v>427</v>
      </c>
      <c r="E62" s="69">
        <v>2014</v>
      </c>
      <c r="F62" s="69" t="s">
        <v>87</v>
      </c>
      <c r="G62" s="70" t="str">
        <f>IF(C62&lt;&gt; "",G57,"")</f>
        <v>LSC Blue Lightning</v>
      </c>
      <c r="H62" s="221" t="s">
        <v>419</v>
      </c>
      <c r="I62" s="214">
        <f t="shared" si="5"/>
        <v>0</v>
      </c>
      <c r="J62" s="337"/>
      <c r="K62" s="19" t="str">
        <f>Wettkampfdaten!A3</f>
        <v>KiLa Wettkampf Altenstadt 2024</v>
      </c>
      <c r="L62" s="18" t="str">
        <f>Wettkampfdaten!D3</f>
        <v>08./09.06.2024</v>
      </c>
      <c r="M62" s="21" t="str">
        <f>Wettkampfdaten!F3</f>
        <v>Altenstadt</v>
      </c>
      <c r="N62" s="22" t="s">
        <v>30</v>
      </c>
      <c r="O62" s="30">
        <f>'Auswertung U12'!$Q$7</f>
        <v>1</v>
      </c>
      <c r="P62" s="22">
        <f>'Auswertung U12'!$P$7</f>
        <v>6</v>
      </c>
      <c r="Q62" s="61">
        <f>IF(Wettkampfdaten!$E$5&lt;&gt;"",COUNTA($C$57:$C$67)*Wettkampfdaten!$E$5,Wettkampfdaten!$E$6)</f>
        <v>30</v>
      </c>
    </row>
    <row r="63" spans="1:17" x14ac:dyDescent="0.2">
      <c r="A63" s="67">
        <v>7</v>
      </c>
      <c r="B63" s="68">
        <v>607</v>
      </c>
      <c r="C63" s="77" t="s">
        <v>428</v>
      </c>
      <c r="D63" s="78" t="s">
        <v>224</v>
      </c>
      <c r="E63" s="69">
        <v>2013</v>
      </c>
      <c r="F63" s="69" t="s">
        <v>87</v>
      </c>
      <c r="G63" s="70" t="str">
        <f>IF(C63&lt;&gt; "",G57,"")</f>
        <v>LSC Blue Lightning</v>
      </c>
      <c r="H63" s="221" t="s">
        <v>419</v>
      </c>
      <c r="I63" s="214">
        <f t="shared" si="5"/>
        <v>0</v>
      </c>
      <c r="J63" s="337"/>
      <c r="K63" s="19" t="str">
        <f>Wettkampfdaten!A3</f>
        <v>KiLa Wettkampf Altenstadt 2024</v>
      </c>
      <c r="L63" s="18" t="str">
        <f>Wettkampfdaten!D3</f>
        <v>08./09.06.2024</v>
      </c>
      <c r="M63" s="21" t="str">
        <f>Wettkampfdaten!F3</f>
        <v>Altenstadt</v>
      </c>
      <c r="N63" s="22" t="s">
        <v>30</v>
      </c>
      <c r="O63" s="30">
        <f>'Auswertung U12'!$Q$7</f>
        <v>1</v>
      </c>
      <c r="P63" s="22">
        <f>'Auswertung U12'!$P$7</f>
        <v>6</v>
      </c>
      <c r="Q63" s="61">
        <f>IF(Wettkampfdaten!$E$5&lt;&gt;"",COUNTA($C$57:$C$67)*Wettkampfdaten!$E$5,Wettkampfdaten!$E$6)</f>
        <v>30</v>
      </c>
    </row>
    <row r="64" spans="1:17" x14ac:dyDescent="0.2">
      <c r="A64" s="67">
        <v>8</v>
      </c>
      <c r="B64" s="68">
        <v>608</v>
      </c>
      <c r="C64" s="77" t="s">
        <v>399</v>
      </c>
      <c r="D64" s="78" t="s">
        <v>410</v>
      </c>
      <c r="E64" s="69">
        <v>2014</v>
      </c>
      <c r="F64" s="69" t="s">
        <v>87</v>
      </c>
      <c r="G64" s="70" t="str">
        <f>IF(C64&lt;&gt; "",G57,"")</f>
        <v>LSC Blue Lightning</v>
      </c>
      <c r="H64" s="221" t="s">
        <v>419</v>
      </c>
      <c r="I64" s="214">
        <f t="shared" si="5"/>
        <v>0</v>
      </c>
      <c r="J64" s="337"/>
      <c r="K64" s="19" t="str">
        <f>Wettkampfdaten!A3</f>
        <v>KiLa Wettkampf Altenstadt 2024</v>
      </c>
      <c r="L64" s="18" t="str">
        <f>Wettkampfdaten!D3</f>
        <v>08./09.06.2024</v>
      </c>
      <c r="M64" s="21" t="str">
        <f>Wettkampfdaten!F3</f>
        <v>Altenstadt</v>
      </c>
      <c r="N64" s="22" t="s">
        <v>30</v>
      </c>
      <c r="O64" s="30">
        <f>'Auswertung U12'!$Q$7</f>
        <v>1</v>
      </c>
      <c r="P64" s="22">
        <f>'Auswertung U12'!$P$7</f>
        <v>6</v>
      </c>
      <c r="Q64" s="61">
        <f>IF(Wettkampfdaten!$E$5&lt;&gt;"",COUNTA($C$57:$C$67)*Wettkampfdaten!$E$5,Wettkampfdaten!$E$6)</f>
        <v>30</v>
      </c>
    </row>
    <row r="65" spans="1:17" x14ac:dyDescent="0.2">
      <c r="A65" s="67">
        <v>9</v>
      </c>
      <c r="B65" s="68">
        <v>609</v>
      </c>
      <c r="C65" s="77" t="s">
        <v>409</v>
      </c>
      <c r="D65" s="78" t="s">
        <v>429</v>
      </c>
      <c r="E65" s="69">
        <v>2013</v>
      </c>
      <c r="F65" s="69" t="s">
        <v>86</v>
      </c>
      <c r="G65" s="70" t="str">
        <f>IF(C65&lt;&gt; "",G57,"")</f>
        <v>LSC Blue Lightning</v>
      </c>
      <c r="H65" s="221" t="s">
        <v>419</v>
      </c>
      <c r="I65" s="214">
        <f t="shared" si="5"/>
        <v>0</v>
      </c>
      <c r="J65" s="337"/>
      <c r="K65" s="19" t="str">
        <f>Wettkampfdaten!A3</f>
        <v>KiLa Wettkampf Altenstadt 2024</v>
      </c>
      <c r="L65" s="18" t="str">
        <f>Wettkampfdaten!D3</f>
        <v>08./09.06.2024</v>
      </c>
      <c r="M65" s="21" t="str">
        <f>Wettkampfdaten!F3</f>
        <v>Altenstadt</v>
      </c>
      <c r="N65" s="22" t="s">
        <v>30</v>
      </c>
      <c r="O65" s="30">
        <f>'Auswertung U12'!$Q$7</f>
        <v>1</v>
      </c>
      <c r="P65" s="22">
        <f>'Auswertung U12'!$P$7</f>
        <v>6</v>
      </c>
      <c r="Q65" s="61">
        <f>IF(Wettkampfdaten!$E$5&lt;&gt;"",COUNTA($C$57:$C$67)*Wettkampfdaten!$E$5,Wettkampfdaten!$E$6)</f>
        <v>30</v>
      </c>
    </row>
    <row r="66" spans="1:17" x14ac:dyDescent="0.2">
      <c r="A66" s="67">
        <v>10</v>
      </c>
      <c r="B66" s="68">
        <v>610</v>
      </c>
      <c r="C66" s="77" t="s">
        <v>430</v>
      </c>
      <c r="D66" s="78" t="s">
        <v>431</v>
      </c>
      <c r="E66" s="69">
        <v>2013</v>
      </c>
      <c r="F66" s="69" t="s">
        <v>87</v>
      </c>
      <c r="G66" s="70" t="str">
        <f>IF(C66&lt;&gt; "",G57,"")</f>
        <v>LSC Blue Lightning</v>
      </c>
      <c r="H66" s="221" t="s">
        <v>419</v>
      </c>
      <c r="I66" s="214">
        <f t="shared" si="5"/>
        <v>0</v>
      </c>
      <c r="J66" s="337"/>
      <c r="K66" s="19" t="str">
        <f>Wettkampfdaten!A3</f>
        <v>KiLa Wettkampf Altenstadt 2024</v>
      </c>
      <c r="L66" s="18" t="str">
        <f>Wettkampfdaten!D3</f>
        <v>08./09.06.2024</v>
      </c>
      <c r="M66" s="21" t="str">
        <f>Wettkampfdaten!F3</f>
        <v>Altenstadt</v>
      </c>
      <c r="N66" s="22" t="s">
        <v>30</v>
      </c>
      <c r="O66" s="30">
        <f>'Auswertung U12'!$Q$7</f>
        <v>1</v>
      </c>
      <c r="P66" s="22">
        <f>'Auswertung U12'!$P$7</f>
        <v>6</v>
      </c>
      <c r="Q66" s="61">
        <f>IF(Wettkampfdaten!$E$5&lt;&gt;"",COUNTA($C$57:$C$67)*Wettkampfdaten!$E$5,Wettkampfdaten!$E$6)</f>
        <v>30</v>
      </c>
    </row>
    <row r="67" spans="1:17" ht="15.75" thickBot="1" x14ac:dyDescent="0.25">
      <c r="A67" s="71">
        <v>11</v>
      </c>
      <c r="B67" s="72">
        <v>611</v>
      </c>
      <c r="C67" s="79" t="s">
        <v>432</v>
      </c>
      <c r="D67" s="80" t="s">
        <v>238</v>
      </c>
      <c r="E67" s="73">
        <v>2013</v>
      </c>
      <c r="F67" s="73" t="s">
        <v>86</v>
      </c>
      <c r="G67" s="74" t="str">
        <f>IF(C67&lt;&gt; "",G57,"")</f>
        <v>LSC Blue Lightning</v>
      </c>
      <c r="H67" s="222" t="s">
        <v>419</v>
      </c>
      <c r="I67" s="215">
        <f t="shared" si="5"/>
        <v>0</v>
      </c>
      <c r="J67" s="338"/>
      <c r="K67" s="19" t="str">
        <f>Wettkampfdaten!A3</f>
        <v>KiLa Wettkampf Altenstadt 2024</v>
      </c>
      <c r="L67" s="18" t="str">
        <f>Wettkampfdaten!D3</f>
        <v>08./09.06.2024</v>
      </c>
      <c r="M67" s="21" t="str">
        <f>Wettkampfdaten!F3</f>
        <v>Altenstadt</v>
      </c>
      <c r="N67" s="22" t="s">
        <v>30</v>
      </c>
      <c r="O67" s="30">
        <f>'Auswertung U12'!$Q$7</f>
        <v>1</v>
      </c>
      <c r="P67" s="22">
        <f>'Auswertung U12'!$P$7</f>
        <v>6</v>
      </c>
      <c r="Q67" s="61">
        <f>IF(Wettkampfdaten!$E$5&lt;&gt;"",COUNTA($C$57:$C$67)*Wettkampfdaten!$E$5,Wettkampfdaten!$E$6)</f>
        <v>30</v>
      </c>
    </row>
    <row r="68" spans="1:17" x14ac:dyDescent="0.2">
      <c r="A68" s="81">
        <v>1</v>
      </c>
      <c r="B68" s="82"/>
      <c r="C68" s="90"/>
      <c r="D68" s="91"/>
      <c r="E68" s="83"/>
      <c r="F68" s="83"/>
      <c r="G68" s="84"/>
      <c r="H68" s="217"/>
      <c r="I68" s="211"/>
      <c r="J68" s="336" t="s">
        <v>18</v>
      </c>
      <c r="K68" s="19" t="str">
        <f>Wettkampfdaten!A3</f>
        <v>KiLa Wettkampf Altenstadt 2024</v>
      </c>
      <c r="L68" s="18" t="str">
        <f>Wettkampfdaten!D3</f>
        <v>08./09.06.2024</v>
      </c>
      <c r="M68" s="21" t="str">
        <f>Wettkampfdaten!F3</f>
        <v>Altenstadt</v>
      </c>
      <c r="N68" s="22" t="s">
        <v>30</v>
      </c>
      <c r="O68" s="30" t="str">
        <f>'Auswertung U12'!$Q$8</f>
        <v/>
      </c>
      <c r="P68" s="22" t="str">
        <f>'Auswertung U12'!$P$8</f>
        <v/>
      </c>
      <c r="Q68" s="61">
        <f>IF(Wettkampfdaten!$E$5&lt;&gt;"",COUNTA($C$68:$C$78)*Wettkampfdaten!$E$5,Wettkampfdaten!$E$6)</f>
        <v>30</v>
      </c>
    </row>
    <row r="69" spans="1:17" x14ac:dyDescent="0.2">
      <c r="A69" s="86">
        <v>2</v>
      </c>
      <c r="B69" s="87"/>
      <c r="C69" s="92"/>
      <c r="D69" s="93"/>
      <c r="E69" s="85"/>
      <c r="F69" s="85"/>
      <c r="G69" s="88" t="str">
        <f>IF(C69&lt;&gt; "",G68,"")</f>
        <v/>
      </c>
      <c r="H69" s="218"/>
      <c r="I69" s="212" t="str">
        <f>IF(C69&lt;&gt; "",I$68,"")</f>
        <v/>
      </c>
      <c r="J69" s="337"/>
      <c r="K69" s="19" t="str">
        <f>Wettkampfdaten!A3</f>
        <v>KiLa Wettkampf Altenstadt 2024</v>
      </c>
      <c r="L69" s="18" t="str">
        <f>Wettkampfdaten!D3</f>
        <v>08./09.06.2024</v>
      </c>
      <c r="M69" s="21" t="str">
        <f>Wettkampfdaten!F3</f>
        <v>Altenstadt</v>
      </c>
      <c r="N69" s="22" t="s">
        <v>30</v>
      </c>
      <c r="O69" s="30" t="str">
        <f>'Auswertung U12'!$Q$8</f>
        <v/>
      </c>
      <c r="P69" s="22" t="str">
        <f>'Auswertung U12'!$P$8</f>
        <v/>
      </c>
      <c r="Q69" s="61">
        <f>IF(Wettkampfdaten!$E$5&lt;&gt;"",COUNTA($C$68:$C$78)*Wettkampfdaten!$E$5,Wettkampfdaten!$E$6)</f>
        <v>30</v>
      </c>
    </row>
    <row r="70" spans="1:17" x14ac:dyDescent="0.2">
      <c r="A70" s="86">
        <v>3</v>
      </c>
      <c r="B70" s="87"/>
      <c r="C70" s="92"/>
      <c r="D70" s="93"/>
      <c r="E70" s="85"/>
      <c r="F70" s="85"/>
      <c r="G70" s="88" t="str">
        <f>IF(C70&lt;&gt; "",G68,"")</f>
        <v/>
      </c>
      <c r="H70" s="218"/>
      <c r="I70" s="212" t="str">
        <f t="shared" ref="I70:I78" si="6">IF(C70&lt;&gt; "",I$68,"")</f>
        <v/>
      </c>
      <c r="J70" s="337"/>
      <c r="K70" s="19" t="str">
        <f>Wettkampfdaten!A3</f>
        <v>KiLa Wettkampf Altenstadt 2024</v>
      </c>
      <c r="L70" s="18" t="str">
        <f>Wettkampfdaten!D3</f>
        <v>08./09.06.2024</v>
      </c>
      <c r="M70" s="21" t="str">
        <f>Wettkampfdaten!F3</f>
        <v>Altenstadt</v>
      </c>
      <c r="N70" s="22" t="s">
        <v>30</v>
      </c>
      <c r="O70" s="30" t="str">
        <f>'Auswertung U12'!$Q$8</f>
        <v/>
      </c>
      <c r="P70" s="22" t="str">
        <f>'Auswertung U12'!$P$8</f>
        <v/>
      </c>
      <c r="Q70" s="61">
        <f>IF(Wettkampfdaten!$E$5&lt;&gt;"",COUNTA($C$68:$C$78)*Wettkampfdaten!$E$5,Wettkampfdaten!$E$6)</f>
        <v>30</v>
      </c>
    </row>
    <row r="71" spans="1:17" x14ac:dyDescent="0.2">
      <c r="A71" s="86">
        <v>4</v>
      </c>
      <c r="B71" s="87"/>
      <c r="C71" s="92"/>
      <c r="D71" s="93"/>
      <c r="E71" s="85"/>
      <c r="F71" s="85"/>
      <c r="G71" s="88" t="str">
        <f>IF(C71&lt;&gt; "",G68,"")</f>
        <v/>
      </c>
      <c r="H71" s="218"/>
      <c r="I71" s="212" t="str">
        <f t="shared" si="6"/>
        <v/>
      </c>
      <c r="J71" s="337"/>
      <c r="K71" s="19" t="str">
        <f>Wettkampfdaten!A3</f>
        <v>KiLa Wettkampf Altenstadt 2024</v>
      </c>
      <c r="L71" s="18" t="str">
        <f>Wettkampfdaten!D3</f>
        <v>08./09.06.2024</v>
      </c>
      <c r="M71" s="21" t="str">
        <f>Wettkampfdaten!F3</f>
        <v>Altenstadt</v>
      </c>
      <c r="N71" s="22" t="s">
        <v>30</v>
      </c>
      <c r="O71" s="30" t="str">
        <f>'Auswertung U12'!$Q$8</f>
        <v/>
      </c>
      <c r="P71" s="22" t="str">
        <f>'Auswertung U12'!$P$8</f>
        <v/>
      </c>
      <c r="Q71" s="61">
        <f>IF(Wettkampfdaten!$E$5&lt;&gt;"",COUNTA($C$68:$C$78)*Wettkampfdaten!$E$5,Wettkampfdaten!$E$6)</f>
        <v>30</v>
      </c>
    </row>
    <row r="72" spans="1:17" x14ac:dyDescent="0.2">
      <c r="A72" s="86">
        <v>5</v>
      </c>
      <c r="B72" s="87"/>
      <c r="C72" s="92"/>
      <c r="D72" s="93"/>
      <c r="E72" s="85"/>
      <c r="F72" s="85"/>
      <c r="G72" s="88" t="str">
        <f>IF(C72&lt;&gt; "",G68,"")</f>
        <v/>
      </c>
      <c r="H72" s="218"/>
      <c r="I72" s="212" t="str">
        <f t="shared" si="6"/>
        <v/>
      </c>
      <c r="J72" s="337"/>
      <c r="K72" s="19" t="str">
        <f>Wettkampfdaten!A3</f>
        <v>KiLa Wettkampf Altenstadt 2024</v>
      </c>
      <c r="L72" s="18" t="str">
        <f>Wettkampfdaten!D3</f>
        <v>08./09.06.2024</v>
      </c>
      <c r="M72" s="21" t="str">
        <f>Wettkampfdaten!F3</f>
        <v>Altenstadt</v>
      </c>
      <c r="N72" s="22" t="s">
        <v>30</v>
      </c>
      <c r="O72" s="30" t="str">
        <f>'Auswertung U12'!$Q$8</f>
        <v/>
      </c>
      <c r="P72" s="22" t="str">
        <f>'Auswertung U12'!$P$8</f>
        <v/>
      </c>
      <c r="Q72" s="61">
        <f>IF(Wettkampfdaten!$E$5&lt;&gt;"",COUNTA($C$68:$C$78)*Wettkampfdaten!$E$5,Wettkampfdaten!$E$6)</f>
        <v>30</v>
      </c>
    </row>
    <row r="73" spans="1:17" x14ac:dyDescent="0.2">
      <c r="A73" s="86">
        <v>6</v>
      </c>
      <c r="B73" s="87"/>
      <c r="C73" s="92"/>
      <c r="D73" s="93"/>
      <c r="E73" s="85"/>
      <c r="F73" s="85"/>
      <c r="G73" s="88" t="str">
        <f>IF(C73&lt;&gt; "",G68,"")</f>
        <v/>
      </c>
      <c r="H73" s="218"/>
      <c r="I73" s="212" t="str">
        <f t="shared" si="6"/>
        <v/>
      </c>
      <c r="J73" s="337"/>
      <c r="K73" s="19" t="str">
        <f>Wettkampfdaten!A3</f>
        <v>KiLa Wettkampf Altenstadt 2024</v>
      </c>
      <c r="L73" s="18" t="str">
        <f>Wettkampfdaten!D3</f>
        <v>08./09.06.2024</v>
      </c>
      <c r="M73" s="21" t="str">
        <f>Wettkampfdaten!F3</f>
        <v>Altenstadt</v>
      </c>
      <c r="N73" s="22" t="s">
        <v>30</v>
      </c>
      <c r="O73" s="30" t="str">
        <f>'Auswertung U12'!$Q$8</f>
        <v/>
      </c>
      <c r="P73" s="22" t="str">
        <f>'Auswertung U12'!$P$8</f>
        <v/>
      </c>
      <c r="Q73" s="61">
        <f>IF(Wettkampfdaten!$E$5&lt;&gt;"",COUNTA($C$68:$C$78)*Wettkampfdaten!$E$5,Wettkampfdaten!$E$6)</f>
        <v>30</v>
      </c>
    </row>
    <row r="74" spans="1:17" x14ac:dyDescent="0.2">
      <c r="A74" s="86">
        <v>7</v>
      </c>
      <c r="B74" s="87"/>
      <c r="C74" s="92"/>
      <c r="D74" s="93"/>
      <c r="E74" s="85"/>
      <c r="F74" s="85"/>
      <c r="G74" s="88" t="str">
        <f>IF(C74&lt;&gt; "",G68,"")</f>
        <v/>
      </c>
      <c r="H74" s="218"/>
      <c r="I74" s="212" t="str">
        <f t="shared" si="6"/>
        <v/>
      </c>
      <c r="J74" s="337"/>
      <c r="K74" s="19" t="str">
        <f>Wettkampfdaten!A3</f>
        <v>KiLa Wettkampf Altenstadt 2024</v>
      </c>
      <c r="L74" s="18" t="str">
        <f>Wettkampfdaten!D3</f>
        <v>08./09.06.2024</v>
      </c>
      <c r="M74" s="21" t="str">
        <f>Wettkampfdaten!F3</f>
        <v>Altenstadt</v>
      </c>
      <c r="N74" s="22" t="s">
        <v>30</v>
      </c>
      <c r="O74" s="30" t="str">
        <f>'Auswertung U12'!$Q$8</f>
        <v/>
      </c>
      <c r="P74" s="22" t="str">
        <f>'Auswertung U12'!$P$8</f>
        <v/>
      </c>
      <c r="Q74" s="61">
        <f>IF(Wettkampfdaten!$E$5&lt;&gt;"",COUNTA($C$68:$C$78)*Wettkampfdaten!$E$5,Wettkampfdaten!$E$6)</f>
        <v>30</v>
      </c>
    </row>
    <row r="75" spans="1:17" x14ac:dyDescent="0.2">
      <c r="A75" s="86">
        <v>8</v>
      </c>
      <c r="B75" s="87"/>
      <c r="C75" s="92"/>
      <c r="D75" s="93"/>
      <c r="E75" s="85"/>
      <c r="F75" s="85"/>
      <c r="G75" s="88" t="str">
        <f>IF(C75&lt;&gt; "",G68,"")</f>
        <v/>
      </c>
      <c r="H75" s="218"/>
      <c r="I75" s="212" t="str">
        <f t="shared" si="6"/>
        <v/>
      </c>
      <c r="J75" s="337"/>
      <c r="K75" s="19" t="str">
        <f>Wettkampfdaten!A3</f>
        <v>KiLa Wettkampf Altenstadt 2024</v>
      </c>
      <c r="L75" s="18" t="str">
        <f>Wettkampfdaten!D3</f>
        <v>08./09.06.2024</v>
      </c>
      <c r="M75" s="21" t="str">
        <f>Wettkampfdaten!F3</f>
        <v>Altenstadt</v>
      </c>
      <c r="N75" s="22" t="s">
        <v>30</v>
      </c>
      <c r="O75" s="30" t="str">
        <f>'Auswertung U12'!$Q$8</f>
        <v/>
      </c>
      <c r="P75" s="22" t="str">
        <f>'Auswertung U12'!$P$8</f>
        <v/>
      </c>
      <c r="Q75" s="61">
        <f>IF(Wettkampfdaten!$E$5&lt;&gt;"",COUNTA($C$68:$C$78)*Wettkampfdaten!$E$5,Wettkampfdaten!$E$6)</f>
        <v>30</v>
      </c>
    </row>
    <row r="76" spans="1:17" x14ac:dyDescent="0.2">
      <c r="A76" s="86">
        <v>9</v>
      </c>
      <c r="B76" s="87"/>
      <c r="C76" s="92"/>
      <c r="D76" s="93"/>
      <c r="E76" s="85"/>
      <c r="F76" s="85"/>
      <c r="G76" s="88" t="str">
        <f>IF(C76&lt;&gt; "",G68,"")</f>
        <v/>
      </c>
      <c r="H76" s="218"/>
      <c r="I76" s="212" t="str">
        <f t="shared" si="6"/>
        <v/>
      </c>
      <c r="J76" s="337"/>
      <c r="K76" s="19" t="str">
        <f>Wettkampfdaten!A3</f>
        <v>KiLa Wettkampf Altenstadt 2024</v>
      </c>
      <c r="L76" s="18" t="str">
        <f>Wettkampfdaten!D3</f>
        <v>08./09.06.2024</v>
      </c>
      <c r="M76" s="21" t="str">
        <f>Wettkampfdaten!F3</f>
        <v>Altenstadt</v>
      </c>
      <c r="N76" s="22" t="s">
        <v>30</v>
      </c>
      <c r="O76" s="30" t="str">
        <f>'Auswertung U12'!$Q$8</f>
        <v/>
      </c>
      <c r="P76" s="22" t="str">
        <f>'Auswertung U12'!$P$8</f>
        <v/>
      </c>
      <c r="Q76" s="61">
        <f>IF(Wettkampfdaten!$E$5&lt;&gt;"",COUNTA($C$68:$C$78)*Wettkampfdaten!$E$5,Wettkampfdaten!$E$6)</f>
        <v>30</v>
      </c>
    </row>
    <row r="77" spans="1:17" x14ac:dyDescent="0.2">
      <c r="A77" s="86">
        <v>10</v>
      </c>
      <c r="B77" s="87"/>
      <c r="C77" s="92"/>
      <c r="D77" s="93"/>
      <c r="E77" s="85"/>
      <c r="F77" s="85"/>
      <c r="G77" s="88" t="str">
        <f>IF(C77&lt;&gt; "",G68,"")</f>
        <v/>
      </c>
      <c r="H77" s="218"/>
      <c r="I77" s="212" t="str">
        <f t="shared" si="6"/>
        <v/>
      </c>
      <c r="J77" s="337"/>
      <c r="K77" s="19" t="str">
        <f>Wettkampfdaten!A3</f>
        <v>KiLa Wettkampf Altenstadt 2024</v>
      </c>
      <c r="L77" s="18" t="str">
        <f>Wettkampfdaten!D3</f>
        <v>08./09.06.2024</v>
      </c>
      <c r="M77" s="21" t="str">
        <f>Wettkampfdaten!F3</f>
        <v>Altenstadt</v>
      </c>
      <c r="N77" s="22" t="s">
        <v>30</v>
      </c>
      <c r="O77" s="30" t="str">
        <f>'Auswertung U12'!$Q$8</f>
        <v/>
      </c>
      <c r="P77" s="22" t="str">
        <f>'Auswertung U12'!$P$8</f>
        <v/>
      </c>
      <c r="Q77" s="61">
        <f>IF(Wettkampfdaten!$E$5&lt;&gt;"",COUNTA($C$68:$C$78)*Wettkampfdaten!$E$5,Wettkampfdaten!$E$6)</f>
        <v>30</v>
      </c>
    </row>
    <row r="78" spans="1:17" ht="15.75" thickBot="1" x14ac:dyDescent="0.25">
      <c r="A78" s="89">
        <v>11</v>
      </c>
      <c r="B78" s="95"/>
      <c r="C78" s="96"/>
      <c r="D78" s="97"/>
      <c r="E78" s="98"/>
      <c r="F78" s="98"/>
      <c r="G78" s="99" t="str">
        <f>IF(C78&lt;&gt; "",G68,"")</f>
        <v/>
      </c>
      <c r="H78" s="219"/>
      <c r="I78" s="212" t="str">
        <f t="shared" si="6"/>
        <v/>
      </c>
      <c r="J78" s="338"/>
      <c r="K78" s="19" t="str">
        <f>Wettkampfdaten!A3</f>
        <v>KiLa Wettkampf Altenstadt 2024</v>
      </c>
      <c r="L78" s="18" t="str">
        <f>Wettkampfdaten!D3</f>
        <v>08./09.06.2024</v>
      </c>
      <c r="M78" s="21" t="str">
        <f>Wettkampfdaten!F3</f>
        <v>Altenstadt</v>
      </c>
      <c r="N78" s="22" t="s">
        <v>30</v>
      </c>
      <c r="O78" s="30" t="str">
        <f>'Auswertung U12'!$Q$8</f>
        <v/>
      </c>
      <c r="P78" s="22" t="str">
        <f>'Auswertung U12'!$P$8</f>
        <v/>
      </c>
      <c r="Q78" s="61">
        <f>IF(Wettkampfdaten!$E$5&lt;&gt;"",COUNTA($C$68:$C$78)*Wettkampfdaten!$E$5,Wettkampfdaten!$E$6)</f>
        <v>30</v>
      </c>
    </row>
    <row r="79" spans="1:17" x14ac:dyDescent="0.2">
      <c r="A79" s="63">
        <v>1</v>
      </c>
      <c r="B79" s="64"/>
      <c r="C79" s="75"/>
      <c r="D79" s="76"/>
      <c r="E79" s="65"/>
      <c r="F79" s="65"/>
      <c r="G79" s="66"/>
      <c r="H79" s="220"/>
      <c r="I79" s="213"/>
      <c r="J79" s="336" t="s">
        <v>19</v>
      </c>
      <c r="K79" s="19" t="str">
        <f>Wettkampfdaten!A3</f>
        <v>KiLa Wettkampf Altenstadt 2024</v>
      </c>
      <c r="L79" s="18" t="str">
        <f>Wettkampfdaten!D3</f>
        <v>08./09.06.2024</v>
      </c>
      <c r="M79" s="21" t="str">
        <f>Wettkampfdaten!F3</f>
        <v>Altenstadt</v>
      </c>
      <c r="N79" s="22" t="s">
        <v>30</v>
      </c>
      <c r="O79" s="30" t="str">
        <f>'Auswertung U12'!$Q$9</f>
        <v/>
      </c>
      <c r="P79" s="22" t="str">
        <f>'Auswertung U12'!$P$9</f>
        <v/>
      </c>
      <c r="Q79" s="61">
        <f>IF(Wettkampfdaten!$E$5&lt;&gt;"",COUNTA($C$78:$C$88)*Wettkampfdaten!$E$5,Wettkampfdaten!$E$6)</f>
        <v>30</v>
      </c>
    </row>
    <row r="80" spans="1:17" x14ac:dyDescent="0.2">
      <c r="A80" s="67">
        <v>2</v>
      </c>
      <c r="B80" s="68"/>
      <c r="C80" s="77"/>
      <c r="D80" s="78"/>
      <c r="E80" s="69"/>
      <c r="F80" s="69"/>
      <c r="G80" s="70" t="str">
        <f>IF(C80&lt;&gt; "",G79,"")</f>
        <v/>
      </c>
      <c r="H80" s="221"/>
      <c r="I80" s="214" t="str">
        <f>IF(C80&lt;&gt; "",I$79,"")</f>
        <v/>
      </c>
      <c r="J80" s="337"/>
      <c r="K80" s="19" t="str">
        <f>Wettkampfdaten!A3</f>
        <v>KiLa Wettkampf Altenstadt 2024</v>
      </c>
      <c r="L80" s="18" t="str">
        <f>Wettkampfdaten!D3</f>
        <v>08./09.06.2024</v>
      </c>
      <c r="M80" s="21" t="str">
        <f>Wettkampfdaten!F3</f>
        <v>Altenstadt</v>
      </c>
      <c r="N80" s="22" t="s">
        <v>30</v>
      </c>
      <c r="O80" s="30" t="str">
        <f>'Auswertung U12'!$Q$9</f>
        <v/>
      </c>
      <c r="P80" s="22" t="str">
        <f>'Auswertung U12'!$P$9</f>
        <v/>
      </c>
      <c r="Q80" s="61">
        <f>IF(Wettkampfdaten!$E$5&lt;&gt;"",COUNTA($C$78:$C$88)*Wettkampfdaten!$E$5,Wettkampfdaten!$E$6)</f>
        <v>30</v>
      </c>
    </row>
    <row r="81" spans="1:17" x14ac:dyDescent="0.2">
      <c r="A81" s="67">
        <v>3</v>
      </c>
      <c r="B81" s="68"/>
      <c r="C81" s="77"/>
      <c r="D81" s="78"/>
      <c r="E81" s="69"/>
      <c r="F81" s="69"/>
      <c r="G81" s="70" t="str">
        <f>IF(C81&lt;&gt; "",G79,"")</f>
        <v/>
      </c>
      <c r="H81" s="221"/>
      <c r="I81" s="214" t="str">
        <f t="shared" ref="I81:I89" si="7">IF(C81&lt;&gt; "",I$79,"")</f>
        <v/>
      </c>
      <c r="J81" s="337"/>
      <c r="K81" s="19" t="str">
        <f>Wettkampfdaten!A3</f>
        <v>KiLa Wettkampf Altenstadt 2024</v>
      </c>
      <c r="L81" s="18" t="str">
        <f>Wettkampfdaten!D3</f>
        <v>08./09.06.2024</v>
      </c>
      <c r="M81" s="21" t="str">
        <f>Wettkampfdaten!F3</f>
        <v>Altenstadt</v>
      </c>
      <c r="N81" s="22" t="s">
        <v>30</v>
      </c>
      <c r="O81" s="30" t="str">
        <f>'Auswertung U12'!$Q$9</f>
        <v/>
      </c>
      <c r="P81" s="22" t="str">
        <f>'Auswertung U12'!$P$9</f>
        <v/>
      </c>
      <c r="Q81" s="61">
        <f>IF(Wettkampfdaten!$E$5&lt;&gt;"",COUNTA($C$78:$C$88)*Wettkampfdaten!$E$5,Wettkampfdaten!$E$6)</f>
        <v>30</v>
      </c>
    </row>
    <row r="82" spans="1:17" x14ac:dyDescent="0.2">
      <c r="A82" s="67">
        <v>4</v>
      </c>
      <c r="B82" s="68"/>
      <c r="C82" s="77"/>
      <c r="D82" s="78"/>
      <c r="E82" s="69"/>
      <c r="F82" s="69"/>
      <c r="G82" s="70" t="str">
        <f>IF(C82&lt;&gt; "",G79,"")</f>
        <v/>
      </c>
      <c r="H82" s="221"/>
      <c r="I82" s="214" t="str">
        <f t="shared" si="7"/>
        <v/>
      </c>
      <c r="J82" s="337"/>
      <c r="K82" s="19" t="str">
        <f>Wettkampfdaten!A3</f>
        <v>KiLa Wettkampf Altenstadt 2024</v>
      </c>
      <c r="L82" s="18" t="str">
        <f>Wettkampfdaten!D3</f>
        <v>08./09.06.2024</v>
      </c>
      <c r="M82" s="21" t="str">
        <f>Wettkampfdaten!F3</f>
        <v>Altenstadt</v>
      </c>
      <c r="N82" s="22" t="s">
        <v>30</v>
      </c>
      <c r="O82" s="30" t="str">
        <f>'Auswertung U12'!$Q$9</f>
        <v/>
      </c>
      <c r="P82" s="22" t="str">
        <f>'Auswertung U12'!$P$9</f>
        <v/>
      </c>
      <c r="Q82" s="61">
        <f>IF(Wettkampfdaten!$E$5&lt;&gt;"",COUNTA($C$78:$C$88)*Wettkampfdaten!$E$5,Wettkampfdaten!$E$6)</f>
        <v>30</v>
      </c>
    </row>
    <row r="83" spans="1:17" x14ac:dyDescent="0.2">
      <c r="A83" s="67">
        <v>5</v>
      </c>
      <c r="B83" s="68"/>
      <c r="C83" s="77"/>
      <c r="D83" s="78"/>
      <c r="E83" s="69"/>
      <c r="F83" s="69"/>
      <c r="G83" s="70" t="str">
        <f>IF(C83&lt;&gt; "",G79,"")</f>
        <v/>
      </c>
      <c r="H83" s="221"/>
      <c r="I83" s="214" t="str">
        <f t="shared" si="7"/>
        <v/>
      </c>
      <c r="J83" s="337"/>
      <c r="K83" s="19" t="str">
        <f>Wettkampfdaten!A3</f>
        <v>KiLa Wettkampf Altenstadt 2024</v>
      </c>
      <c r="L83" s="18" t="str">
        <f>Wettkampfdaten!D3</f>
        <v>08./09.06.2024</v>
      </c>
      <c r="M83" s="21" t="str">
        <f>Wettkampfdaten!F3</f>
        <v>Altenstadt</v>
      </c>
      <c r="N83" s="22" t="s">
        <v>30</v>
      </c>
      <c r="O83" s="30" t="str">
        <f>'Auswertung U12'!$Q$9</f>
        <v/>
      </c>
      <c r="P83" s="22" t="str">
        <f>'Auswertung U12'!$P$9</f>
        <v/>
      </c>
      <c r="Q83" s="61">
        <f>IF(Wettkampfdaten!$E$5&lt;&gt;"",COUNTA($C$78:$C$88)*Wettkampfdaten!$E$5,Wettkampfdaten!$E$6)</f>
        <v>30</v>
      </c>
    </row>
    <row r="84" spans="1:17" x14ac:dyDescent="0.2">
      <c r="A84" s="67">
        <v>6</v>
      </c>
      <c r="B84" s="68"/>
      <c r="C84" s="77"/>
      <c r="D84" s="78"/>
      <c r="E84" s="69"/>
      <c r="F84" s="69"/>
      <c r="G84" s="70" t="str">
        <f>IF(C84&lt;&gt; "",G79,"")</f>
        <v/>
      </c>
      <c r="H84" s="221"/>
      <c r="I84" s="214" t="str">
        <f t="shared" si="7"/>
        <v/>
      </c>
      <c r="J84" s="337"/>
      <c r="K84" s="19" t="str">
        <f>Wettkampfdaten!A3</f>
        <v>KiLa Wettkampf Altenstadt 2024</v>
      </c>
      <c r="L84" s="18" t="str">
        <f>Wettkampfdaten!D3</f>
        <v>08./09.06.2024</v>
      </c>
      <c r="M84" s="21" t="str">
        <f>Wettkampfdaten!F3</f>
        <v>Altenstadt</v>
      </c>
      <c r="N84" s="22" t="s">
        <v>30</v>
      </c>
      <c r="O84" s="30" t="str">
        <f>'Auswertung U12'!$Q$9</f>
        <v/>
      </c>
      <c r="P84" s="22" t="str">
        <f>'Auswertung U12'!$P$9</f>
        <v/>
      </c>
      <c r="Q84" s="61">
        <f>IF(Wettkampfdaten!$E$5&lt;&gt;"",COUNTA($C$78:$C$88)*Wettkampfdaten!$E$5,Wettkampfdaten!$E$6)</f>
        <v>30</v>
      </c>
    </row>
    <row r="85" spans="1:17" x14ac:dyDescent="0.2">
      <c r="A85" s="67">
        <v>7</v>
      </c>
      <c r="B85" s="68"/>
      <c r="C85" s="77"/>
      <c r="D85" s="78"/>
      <c r="E85" s="69"/>
      <c r="F85" s="69"/>
      <c r="G85" s="70" t="str">
        <f>IF(C85&lt;&gt; "",G79,"")</f>
        <v/>
      </c>
      <c r="H85" s="221"/>
      <c r="I85" s="214" t="str">
        <f t="shared" si="7"/>
        <v/>
      </c>
      <c r="J85" s="337"/>
      <c r="K85" s="19" t="str">
        <f>Wettkampfdaten!A3</f>
        <v>KiLa Wettkampf Altenstadt 2024</v>
      </c>
      <c r="L85" s="18" t="str">
        <f>Wettkampfdaten!D3</f>
        <v>08./09.06.2024</v>
      </c>
      <c r="M85" s="21" t="str">
        <f>Wettkampfdaten!F3</f>
        <v>Altenstadt</v>
      </c>
      <c r="N85" s="22" t="s">
        <v>30</v>
      </c>
      <c r="O85" s="30" t="str">
        <f>'Auswertung U12'!$Q$9</f>
        <v/>
      </c>
      <c r="P85" s="22" t="str">
        <f>'Auswertung U12'!$P$9</f>
        <v/>
      </c>
      <c r="Q85" s="61">
        <f>IF(Wettkampfdaten!$E$5&lt;&gt;"",COUNTA($C$78:$C$88)*Wettkampfdaten!$E$5,Wettkampfdaten!$E$6)</f>
        <v>30</v>
      </c>
    </row>
    <row r="86" spans="1:17" x14ac:dyDescent="0.2">
      <c r="A86" s="67">
        <v>8</v>
      </c>
      <c r="B86" s="68"/>
      <c r="C86" s="77"/>
      <c r="D86" s="78"/>
      <c r="E86" s="69"/>
      <c r="F86" s="69"/>
      <c r="G86" s="70" t="str">
        <f>IF(C86&lt;&gt; "",G79,"")</f>
        <v/>
      </c>
      <c r="H86" s="221"/>
      <c r="I86" s="214" t="str">
        <f t="shared" si="7"/>
        <v/>
      </c>
      <c r="J86" s="337"/>
      <c r="K86" s="19" t="str">
        <f>Wettkampfdaten!A3</f>
        <v>KiLa Wettkampf Altenstadt 2024</v>
      </c>
      <c r="L86" s="18" t="str">
        <f>Wettkampfdaten!D3</f>
        <v>08./09.06.2024</v>
      </c>
      <c r="M86" s="21" t="str">
        <f>Wettkampfdaten!F3</f>
        <v>Altenstadt</v>
      </c>
      <c r="N86" s="22" t="s">
        <v>30</v>
      </c>
      <c r="O86" s="30" t="str">
        <f>'Auswertung U12'!$Q$9</f>
        <v/>
      </c>
      <c r="P86" s="22" t="str">
        <f>'Auswertung U12'!$P$9</f>
        <v/>
      </c>
      <c r="Q86" s="61">
        <f>IF(Wettkampfdaten!$E$5&lt;&gt;"",COUNTA($C$78:$C$88)*Wettkampfdaten!$E$5,Wettkampfdaten!$E$6)</f>
        <v>30</v>
      </c>
    </row>
    <row r="87" spans="1:17" x14ac:dyDescent="0.2">
      <c r="A87" s="67">
        <v>9</v>
      </c>
      <c r="B87" s="68"/>
      <c r="C87" s="77"/>
      <c r="D87" s="78"/>
      <c r="E87" s="69"/>
      <c r="F87" s="69"/>
      <c r="G87" s="70" t="str">
        <f>IF(C87&lt;&gt; "",G79,"")</f>
        <v/>
      </c>
      <c r="H87" s="221"/>
      <c r="I87" s="214" t="str">
        <f t="shared" si="7"/>
        <v/>
      </c>
      <c r="J87" s="337"/>
      <c r="K87" s="19" t="str">
        <f>Wettkampfdaten!A3</f>
        <v>KiLa Wettkampf Altenstadt 2024</v>
      </c>
      <c r="L87" s="18" t="str">
        <f>Wettkampfdaten!D3</f>
        <v>08./09.06.2024</v>
      </c>
      <c r="M87" s="21" t="str">
        <f>Wettkampfdaten!F3</f>
        <v>Altenstadt</v>
      </c>
      <c r="N87" s="22" t="s">
        <v>30</v>
      </c>
      <c r="O87" s="30" t="str">
        <f>'Auswertung U12'!$Q$9</f>
        <v/>
      </c>
      <c r="P87" s="22" t="str">
        <f>'Auswertung U12'!$P$9</f>
        <v/>
      </c>
      <c r="Q87" s="61">
        <f>IF(Wettkampfdaten!$E$5&lt;&gt;"",COUNTA($C$78:$C$88)*Wettkampfdaten!$E$5,Wettkampfdaten!$E$6)</f>
        <v>30</v>
      </c>
    </row>
    <row r="88" spans="1:17" x14ac:dyDescent="0.2">
      <c r="A88" s="67">
        <v>10</v>
      </c>
      <c r="B88" s="68"/>
      <c r="C88" s="77"/>
      <c r="D88" s="78"/>
      <c r="E88" s="69"/>
      <c r="F88" s="69"/>
      <c r="G88" s="70" t="str">
        <f>IF(C88&lt;&gt; "",G79,"")</f>
        <v/>
      </c>
      <c r="H88" s="221"/>
      <c r="I88" s="214" t="str">
        <f t="shared" si="7"/>
        <v/>
      </c>
      <c r="J88" s="337"/>
      <c r="K88" s="19" t="str">
        <f>Wettkampfdaten!A3</f>
        <v>KiLa Wettkampf Altenstadt 2024</v>
      </c>
      <c r="L88" s="18" t="str">
        <f>Wettkampfdaten!D3</f>
        <v>08./09.06.2024</v>
      </c>
      <c r="M88" s="21" t="str">
        <f>Wettkampfdaten!F3</f>
        <v>Altenstadt</v>
      </c>
      <c r="N88" s="22" t="s">
        <v>30</v>
      </c>
      <c r="O88" s="30" t="str">
        <f>'Auswertung U12'!$Q$9</f>
        <v/>
      </c>
      <c r="P88" s="22" t="str">
        <f>'Auswertung U12'!$P$9</f>
        <v/>
      </c>
      <c r="Q88" s="61">
        <f>IF(Wettkampfdaten!$E$5&lt;&gt;"",COUNTA($C$78:$C$88)*Wettkampfdaten!$E$5,Wettkampfdaten!$E$6)</f>
        <v>30</v>
      </c>
    </row>
    <row r="89" spans="1:17" ht="15.75" thickBot="1" x14ac:dyDescent="0.25">
      <c r="A89" s="71">
        <v>11</v>
      </c>
      <c r="B89" s="72"/>
      <c r="C89" s="79"/>
      <c r="D89" s="80"/>
      <c r="E89" s="73"/>
      <c r="F89" s="73"/>
      <c r="G89" s="74" t="str">
        <f>IF(C89&lt;&gt; "",G79,"")</f>
        <v/>
      </c>
      <c r="H89" s="222"/>
      <c r="I89" s="215" t="str">
        <f t="shared" si="7"/>
        <v/>
      </c>
      <c r="J89" s="338"/>
      <c r="K89" s="19" t="str">
        <f>Wettkampfdaten!A3</f>
        <v>KiLa Wettkampf Altenstadt 2024</v>
      </c>
      <c r="L89" s="18" t="str">
        <f>Wettkampfdaten!D3</f>
        <v>08./09.06.2024</v>
      </c>
      <c r="M89" s="21" t="str">
        <f>Wettkampfdaten!F3</f>
        <v>Altenstadt</v>
      </c>
      <c r="N89" s="22" t="s">
        <v>30</v>
      </c>
      <c r="O89" s="30" t="str">
        <f>'Auswertung U12'!$Q$9</f>
        <v/>
      </c>
      <c r="P89" s="22" t="str">
        <f>'Auswertung U12'!$P$9</f>
        <v/>
      </c>
      <c r="Q89" s="61">
        <f>IF(Wettkampfdaten!$E$5&lt;&gt;"",COUNTA($C$78:$C$88)*Wettkampfdaten!$E$5,Wettkampfdaten!$E$6)</f>
        <v>30</v>
      </c>
    </row>
    <row r="90" spans="1:17" x14ac:dyDescent="0.2">
      <c r="A90" s="81">
        <v>1</v>
      </c>
      <c r="B90" s="82"/>
      <c r="C90" s="90"/>
      <c r="D90" s="91"/>
      <c r="E90" s="83"/>
      <c r="F90" s="83"/>
      <c r="G90" s="84"/>
      <c r="H90" s="217"/>
      <c r="I90" s="211"/>
      <c r="J90" s="336" t="s">
        <v>20</v>
      </c>
      <c r="K90" s="19" t="str">
        <f>Wettkampfdaten!A3</f>
        <v>KiLa Wettkampf Altenstadt 2024</v>
      </c>
      <c r="L90" s="18" t="str">
        <f>Wettkampfdaten!D3</f>
        <v>08./09.06.2024</v>
      </c>
      <c r="M90" s="21" t="str">
        <f>Wettkampfdaten!F3</f>
        <v>Altenstadt</v>
      </c>
      <c r="N90" s="22" t="s">
        <v>30</v>
      </c>
      <c r="O90" s="30" t="str">
        <f>'Auswertung U12'!$Q$10</f>
        <v/>
      </c>
      <c r="P90" s="22" t="str">
        <f>'Auswertung U12'!$P$10</f>
        <v/>
      </c>
      <c r="Q90" s="61">
        <f>IF(Wettkampfdaten!$E$5&lt;&gt;"",COUNTA($C$90:$C$100)*Wettkampfdaten!$E$5,Wettkampfdaten!$E$6)</f>
        <v>30</v>
      </c>
    </row>
    <row r="91" spans="1:17" x14ac:dyDescent="0.2">
      <c r="A91" s="86">
        <v>2</v>
      </c>
      <c r="B91" s="87"/>
      <c r="C91" s="92"/>
      <c r="D91" s="93"/>
      <c r="E91" s="85"/>
      <c r="F91" s="85"/>
      <c r="G91" s="88" t="str">
        <f>IF(C91&lt;&gt; "",G90,"")</f>
        <v/>
      </c>
      <c r="H91" s="218"/>
      <c r="I91" s="212" t="str">
        <f>IF(C91&lt;&gt; "",I$90,"")</f>
        <v/>
      </c>
      <c r="J91" s="337"/>
      <c r="K91" s="19" t="str">
        <f>Wettkampfdaten!A3</f>
        <v>KiLa Wettkampf Altenstadt 2024</v>
      </c>
      <c r="L91" s="18" t="str">
        <f>Wettkampfdaten!D3</f>
        <v>08./09.06.2024</v>
      </c>
      <c r="M91" s="21" t="str">
        <f>Wettkampfdaten!F3</f>
        <v>Altenstadt</v>
      </c>
      <c r="N91" s="22" t="s">
        <v>30</v>
      </c>
      <c r="O91" s="30" t="str">
        <f>'Auswertung U12'!$Q$10</f>
        <v/>
      </c>
      <c r="P91" s="22" t="str">
        <f>'Auswertung U12'!$P$10</f>
        <v/>
      </c>
      <c r="Q91" s="61">
        <f>IF(Wettkampfdaten!$E$5&lt;&gt;"",COUNTA($C$90:$C$100)*Wettkampfdaten!$E$5,Wettkampfdaten!$E$6)</f>
        <v>30</v>
      </c>
    </row>
    <row r="92" spans="1:17" x14ac:dyDescent="0.2">
      <c r="A92" s="86">
        <v>3</v>
      </c>
      <c r="B92" s="87"/>
      <c r="C92" s="92"/>
      <c r="D92" s="93"/>
      <c r="E92" s="85"/>
      <c r="F92" s="85"/>
      <c r="G92" s="88" t="str">
        <f>IF(C92&lt;&gt; "",G90,"")</f>
        <v/>
      </c>
      <c r="H92" s="218"/>
      <c r="I92" s="212" t="str">
        <f t="shared" ref="I92:I100" si="8">IF(C92&lt;&gt; "",I$90,"")</f>
        <v/>
      </c>
      <c r="J92" s="337"/>
      <c r="K92" s="19" t="str">
        <f>Wettkampfdaten!A3</f>
        <v>KiLa Wettkampf Altenstadt 2024</v>
      </c>
      <c r="L92" s="18" t="str">
        <f>Wettkampfdaten!D3</f>
        <v>08./09.06.2024</v>
      </c>
      <c r="M92" s="21" t="str">
        <f>Wettkampfdaten!F3</f>
        <v>Altenstadt</v>
      </c>
      <c r="N92" s="22" t="s">
        <v>30</v>
      </c>
      <c r="O92" s="30" t="str">
        <f>'Auswertung U12'!$Q$10</f>
        <v/>
      </c>
      <c r="P92" s="22" t="str">
        <f>'Auswertung U12'!$P$10</f>
        <v/>
      </c>
      <c r="Q92" s="61">
        <f>IF(Wettkampfdaten!$E$5&lt;&gt;"",COUNTA($C$90:$C$100)*Wettkampfdaten!$E$5,Wettkampfdaten!$E$6)</f>
        <v>30</v>
      </c>
    </row>
    <row r="93" spans="1:17" x14ac:dyDescent="0.2">
      <c r="A93" s="86">
        <v>4</v>
      </c>
      <c r="B93" s="87"/>
      <c r="C93" s="92"/>
      <c r="D93" s="93"/>
      <c r="E93" s="85"/>
      <c r="F93" s="85"/>
      <c r="G93" s="88" t="str">
        <f>IF(C93&lt;&gt; "",G90,"")</f>
        <v/>
      </c>
      <c r="H93" s="218"/>
      <c r="I93" s="212" t="str">
        <f t="shared" si="8"/>
        <v/>
      </c>
      <c r="J93" s="337"/>
      <c r="K93" s="19" t="str">
        <f>Wettkampfdaten!A3</f>
        <v>KiLa Wettkampf Altenstadt 2024</v>
      </c>
      <c r="L93" s="18" t="str">
        <f>Wettkampfdaten!D3</f>
        <v>08./09.06.2024</v>
      </c>
      <c r="M93" s="21" t="str">
        <f>Wettkampfdaten!F3</f>
        <v>Altenstadt</v>
      </c>
      <c r="N93" s="22" t="s">
        <v>30</v>
      </c>
      <c r="O93" s="30" t="str">
        <f>'Auswertung U12'!$Q$10</f>
        <v/>
      </c>
      <c r="P93" s="22" t="str">
        <f>'Auswertung U12'!$P$10</f>
        <v/>
      </c>
      <c r="Q93" s="61">
        <f>IF(Wettkampfdaten!$E$5&lt;&gt;"",COUNTA($C$90:$C$100)*Wettkampfdaten!$E$5,Wettkampfdaten!$E$6)</f>
        <v>30</v>
      </c>
    </row>
    <row r="94" spans="1:17" x14ac:dyDescent="0.2">
      <c r="A94" s="86">
        <v>5</v>
      </c>
      <c r="B94" s="87"/>
      <c r="C94" s="92"/>
      <c r="D94" s="93"/>
      <c r="E94" s="85"/>
      <c r="F94" s="85"/>
      <c r="G94" s="88" t="str">
        <f>IF(C94&lt;&gt; "",G90,"")</f>
        <v/>
      </c>
      <c r="H94" s="218"/>
      <c r="I94" s="212" t="str">
        <f t="shared" si="8"/>
        <v/>
      </c>
      <c r="J94" s="337"/>
      <c r="K94" s="19" t="str">
        <f>Wettkampfdaten!A3</f>
        <v>KiLa Wettkampf Altenstadt 2024</v>
      </c>
      <c r="L94" s="18" t="str">
        <f>Wettkampfdaten!D3</f>
        <v>08./09.06.2024</v>
      </c>
      <c r="M94" s="21" t="str">
        <f>Wettkampfdaten!F3</f>
        <v>Altenstadt</v>
      </c>
      <c r="N94" s="22" t="s">
        <v>30</v>
      </c>
      <c r="O94" s="30" t="str">
        <f>'Auswertung U12'!$Q$10</f>
        <v/>
      </c>
      <c r="P94" s="22" t="str">
        <f>'Auswertung U12'!$P$10</f>
        <v/>
      </c>
      <c r="Q94" s="61">
        <f>IF(Wettkampfdaten!$E$5&lt;&gt;"",COUNTA($C$90:$C$100)*Wettkampfdaten!$E$5,Wettkampfdaten!$E$6)</f>
        <v>30</v>
      </c>
    </row>
    <row r="95" spans="1:17" x14ac:dyDescent="0.2">
      <c r="A95" s="86">
        <v>6</v>
      </c>
      <c r="B95" s="87"/>
      <c r="C95" s="92"/>
      <c r="D95" s="93"/>
      <c r="E95" s="85"/>
      <c r="F95" s="85"/>
      <c r="G95" s="88" t="str">
        <f>IF(C95&lt;&gt; "",G90,"")</f>
        <v/>
      </c>
      <c r="H95" s="218"/>
      <c r="I95" s="212" t="str">
        <f t="shared" si="8"/>
        <v/>
      </c>
      <c r="J95" s="337"/>
      <c r="K95" s="19" t="str">
        <f>Wettkampfdaten!A3</f>
        <v>KiLa Wettkampf Altenstadt 2024</v>
      </c>
      <c r="L95" s="18" t="str">
        <f>Wettkampfdaten!D3</f>
        <v>08./09.06.2024</v>
      </c>
      <c r="M95" s="21" t="str">
        <f>Wettkampfdaten!F3</f>
        <v>Altenstadt</v>
      </c>
      <c r="N95" s="22" t="s">
        <v>30</v>
      </c>
      <c r="O95" s="30" t="str">
        <f>'Auswertung U12'!$Q$10</f>
        <v/>
      </c>
      <c r="P95" s="22" t="str">
        <f>'Auswertung U12'!$P$10</f>
        <v/>
      </c>
      <c r="Q95" s="61">
        <f>IF(Wettkampfdaten!$E$5&lt;&gt;"",COUNTA($C$90:$C$100)*Wettkampfdaten!$E$5,Wettkampfdaten!$E$6)</f>
        <v>30</v>
      </c>
    </row>
    <row r="96" spans="1:17" x14ac:dyDescent="0.2">
      <c r="A96" s="86">
        <v>7</v>
      </c>
      <c r="B96" s="87"/>
      <c r="C96" s="92"/>
      <c r="D96" s="93"/>
      <c r="E96" s="85"/>
      <c r="F96" s="85"/>
      <c r="G96" s="88" t="str">
        <f>IF(C96&lt;&gt; "",G90,"")</f>
        <v/>
      </c>
      <c r="H96" s="218"/>
      <c r="I96" s="212" t="str">
        <f t="shared" si="8"/>
        <v/>
      </c>
      <c r="J96" s="337"/>
      <c r="K96" s="19" t="str">
        <f>Wettkampfdaten!A3</f>
        <v>KiLa Wettkampf Altenstadt 2024</v>
      </c>
      <c r="L96" s="18" t="str">
        <f>Wettkampfdaten!D3</f>
        <v>08./09.06.2024</v>
      </c>
      <c r="M96" s="21" t="str">
        <f>Wettkampfdaten!F3</f>
        <v>Altenstadt</v>
      </c>
      <c r="N96" s="22" t="s">
        <v>30</v>
      </c>
      <c r="O96" s="30" t="str">
        <f>'Auswertung U12'!$Q$10</f>
        <v/>
      </c>
      <c r="P96" s="22" t="str">
        <f>'Auswertung U12'!$P$10</f>
        <v/>
      </c>
      <c r="Q96" s="61">
        <f>IF(Wettkampfdaten!$E$5&lt;&gt;"",COUNTA($C$90:$C$100)*Wettkampfdaten!$E$5,Wettkampfdaten!$E$6)</f>
        <v>30</v>
      </c>
    </row>
    <row r="97" spans="1:17" x14ac:dyDescent="0.2">
      <c r="A97" s="86">
        <v>8</v>
      </c>
      <c r="B97" s="87"/>
      <c r="C97" s="92"/>
      <c r="D97" s="93"/>
      <c r="E97" s="85"/>
      <c r="F97" s="85"/>
      <c r="G97" s="88" t="str">
        <f>IF(C97&lt;&gt; "",G90,"")</f>
        <v/>
      </c>
      <c r="H97" s="218"/>
      <c r="I97" s="212" t="str">
        <f t="shared" si="8"/>
        <v/>
      </c>
      <c r="J97" s="337"/>
      <c r="K97" s="19" t="str">
        <f>Wettkampfdaten!A3</f>
        <v>KiLa Wettkampf Altenstadt 2024</v>
      </c>
      <c r="L97" s="18" t="str">
        <f>Wettkampfdaten!D3</f>
        <v>08./09.06.2024</v>
      </c>
      <c r="M97" s="21" t="str">
        <f>Wettkampfdaten!F3</f>
        <v>Altenstadt</v>
      </c>
      <c r="N97" s="22" t="s">
        <v>30</v>
      </c>
      <c r="O97" s="30" t="str">
        <f>'Auswertung U12'!$Q$10</f>
        <v/>
      </c>
      <c r="P97" s="22" t="str">
        <f>'Auswertung U12'!$P$10</f>
        <v/>
      </c>
      <c r="Q97" s="61">
        <f>IF(Wettkampfdaten!$E$5&lt;&gt;"",COUNTA($C$90:$C$100)*Wettkampfdaten!$E$5,Wettkampfdaten!$E$6)</f>
        <v>30</v>
      </c>
    </row>
    <row r="98" spans="1:17" x14ac:dyDescent="0.2">
      <c r="A98" s="86">
        <v>9</v>
      </c>
      <c r="B98" s="87"/>
      <c r="C98" s="92"/>
      <c r="D98" s="93"/>
      <c r="E98" s="85"/>
      <c r="F98" s="85"/>
      <c r="G98" s="88" t="str">
        <f>IF(C98&lt;&gt; "",G90,"")</f>
        <v/>
      </c>
      <c r="H98" s="218"/>
      <c r="I98" s="212" t="str">
        <f t="shared" si="8"/>
        <v/>
      </c>
      <c r="J98" s="337"/>
      <c r="K98" s="19" t="str">
        <f>Wettkampfdaten!A3</f>
        <v>KiLa Wettkampf Altenstadt 2024</v>
      </c>
      <c r="L98" s="18" t="str">
        <f>Wettkampfdaten!D3</f>
        <v>08./09.06.2024</v>
      </c>
      <c r="M98" s="21" t="str">
        <f>Wettkampfdaten!F3</f>
        <v>Altenstadt</v>
      </c>
      <c r="N98" s="22" t="s">
        <v>30</v>
      </c>
      <c r="O98" s="30" t="str">
        <f>'Auswertung U12'!$Q$10</f>
        <v/>
      </c>
      <c r="P98" s="22" t="str">
        <f>'Auswertung U12'!$P$10</f>
        <v/>
      </c>
      <c r="Q98" s="61">
        <f>IF(Wettkampfdaten!$E$5&lt;&gt;"",COUNTA($C$90:$C$100)*Wettkampfdaten!$E$5,Wettkampfdaten!$E$6)</f>
        <v>30</v>
      </c>
    </row>
    <row r="99" spans="1:17" x14ac:dyDescent="0.2">
      <c r="A99" s="86">
        <v>10</v>
      </c>
      <c r="B99" s="87"/>
      <c r="C99" s="92"/>
      <c r="D99" s="93"/>
      <c r="E99" s="85"/>
      <c r="F99" s="85"/>
      <c r="G99" s="88" t="str">
        <f>IF(C99&lt;&gt; "",G90,"")</f>
        <v/>
      </c>
      <c r="H99" s="218"/>
      <c r="I99" s="212" t="str">
        <f t="shared" si="8"/>
        <v/>
      </c>
      <c r="J99" s="337"/>
      <c r="K99" s="19" t="str">
        <f>Wettkampfdaten!A3</f>
        <v>KiLa Wettkampf Altenstadt 2024</v>
      </c>
      <c r="L99" s="18" t="str">
        <f>Wettkampfdaten!D3</f>
        <v>08./09.06.2024</v>
      </c>
      <c r="M99" s="21" t="str">
        <f>Wettkampfdaten!F3</f>
        <v>Altenstadt</v>
      </c>
      <c r="N99" s="22" t="s">
        <v>30</v>
      </c>
      <c r="O99" s="30" t="str">
        <f>'Auswertung U12'!$Q$10</f>
        <v/>
      </c>
      <c r="P99" s="22" t="str">
        <f>'Auswertung U12'!$P$10</f>
        <v/>
      </c>
      <c r="Q99" s="61">
        <f>IF(Wettkampfdaten!$E$5&lt;&gt;"",COUNTA($C$90:$C$100)*Wettkampfdaten!$E$5,Wettkampfdaten!$E$6)</f>
        <v>30</v>
      </c>
    </row>
    <row r="100" spans="1:17" ht="15.75" thickBot="1" x14ac:dyDescent="0.25">
      <c r="A100" s="89">
        <v>11</v>
      </c>
      <c r="B100" s="95"/>
      <c r="C100" s="96"/>
      <c r="D100" s="97"/>
      <c r="E100" s="98"/>
      <c r="F100" s="98"/>
      <c r="G100" s="99" t="str">
        <f>IF(C100&lt;&gt; "",G90,"")</f>
        <v/>
      </c>
      <c r="H100" s="219"/>
      <c r="I100" s="212" t="str">
        <f t="shared" si="8"/>
        <v/>
      </c>
      <c r="J100" s="338"/>
      <c r="K100" s="11" t="str">
        <f>Wettkampfdaten!A3</f>
        <v>KiLa Wettkampf Altenstadt 2024</v>
      </c>
      <c r="L100" s="9" t="str">
        <f>Wettkampfdaten!D3</f>
        <v>08./09.06.2024</v>
      </c>
      <c r="M100" s="10" t="str">
        <f>Wettkampfdaten!F3</f>
        <v>Altenstadt</v>
      </c>
      <c r="N100" s="22" t="s">
        <v>30</v>
      </c>
      <c r="O100" s="30" t="str">
        <f>'Auswertung U12'!$Q$10</f>
        <v/>
      </c>
      <c r="P100" s="22" t="str">
        <f>'Auswertung U12'!$P$10</f>
        <v/>
      </c>
      <c r="Q100" s="61">
        <f>IF(Wettkampfdaten!$E$5&lt;&gt;"",COUNTA($C$90:$C$100)*Wettkampfdaten!$E$5,Wettkampfdaten!$E$6)</f>
        <v>30</v>
      </c>
    </row>
    <row r="101" spans="1:17" x14ac:dyDescent="0.2">
      <c r="A101" s="63">
        <v>1</v>
      </c>
      <c r="B101" s="64"/>
      <c r="C101" s="75"/>
      <c r="D101" s="76"/>
      <c r="E101" s="65"/>
      <c r="F101" s="65"/>
      <c r="G101" s="66"/>
      <c r="H101" s="220"/>
      <c r="I101" s="213"/>
      <c r="J101" s="336" t="s">
        <v>21</v>
      </c>
      <c r="K101" s="11" t="str">
        <f>Wettkampfdaten!A3</f>
        <v>KiLa Wettkampf Altenstadt 2024</v>
      </c>
      <c r="L101" s="9" t="str">
        <f>Wettkampfdaten!D3</f>
        <v>08./09.06.2024</v>
      </c>
      <c r="M101" s="10" t="str">
        <f>Wettkampfdaten!F3</f>
        <v>Altenstadt</v>
      </c>
      <c r="N101" s="22" t="s">
        <v>30</v>
      </c>
      <c r="O101" s="30" t="str">
        <f>'Auswertung U12'!$Q$11</f>
        <v/>
      </c>
      <c r="P101" s="22" t="str">
        <f>'Auswertung U12'!$P$11</f>
        <v/>
      </c>
      <c r="Q101" s="61">
        <f>IF(Wettkampfdaten!$E$5&lt;&gt;"",COUNTA($C$101:$C$111)*Wettkampfdaten!$E$5,Wettkampfdaten!$E$6)</f>
        <v>30</v>
      </c>
    </row>
    <row r="102" spans="1:17" x14ac:dyDescent="0.2">
      <c r="A102" s="67">
        <v>2</v>
      </c>
      <c r="B102" s="68"/>
      <c r="C102" s="77"/>
      <c r="D102" s="78"/>
      <c r="E102" s="69"/>
      <c r="F102" s="69"/>
      <c r="G102" s="70" t="str">
        <f>IF(C102&lt;&gt; "",G101,"")</f>
        <v/>
      </c>
      <c r="H102" s="221"/>
      <c r="I102" s="214" t="str">
        <f>IF(C102&lt;&gt; "",I$101,"")</f>
        <v/>
      </c>
      <c r="J102" s="337"/>
      <c r="K102" s="11" t="str">
        <f>Wettkampfdaten!A3</f>
        <v>KiLa Wettkampf Altenstadt 2024</v>
      </c>
      <c r="L102" s="9" t="str">
        <f>Wettkampfdaten!D3</f>
        <v>08./09.06.2024</v>
      </c>
      <c r="M102" s="10" t="str">
        <f>Wettkampfdaten!F3</f>
        <v>Altenstadt</v>
      </c>
      <c r="N102" s="22" t="s">
        <v>30</v>
      </c>
      <c r="O102" s="30" t="str">
        <f>'Auswertung U12'!$Q$11</f>
        <v/>
      </c>
      <c r="P102" s="22" t="str">
        <f>'Auswertung U12'!$P$11</f>
        <v/>
      </c>
      <c r="Q102" s="61">
        <f>IF(Wettkampfdaten!$E$5&lt;&gt;"",COUNTA($C$101:$C$111)*Wettkampfdaten!$E$5,Wettkampfdaten!$E$6)</f>
        <v>30</v>
      </c>
    </row>
    <row r="103" spans="1:17" x14ac:dyDescent="0.2">
      <c r="A103" s="67">
        <v>3</v>
      </c>
      <c r="B103" s="68"/>
      <c r="C103" s="77"/>
      <c r="D103" s="78"/>
      <c r="E103" s="69"/>
      <c r="F103" s="69"/>
      <c r="G103" s="70" t="str">
        <f>IF(C103&lt;&gt; "",G101,"")</f>
        <v/>
      </c>
      <c r="H103" s="221"/>
      <c r="I103" s="214" t="str">
        <f>IF(C103&lt;&gt; "",I$101,"")</f>
        <v/>
      </c>
      <c r="J103" s="337"/>
      <c r="K103" s="11" t="str">
        <f>Wettkampfdaten!A3</f>
        <v>KiLa Wettkampf Altenstadt 2024</v>
      </c>
      <c r="L103" s="9" t="str">
        <f>Wettkampfdaten!D3</f>
        <v>08./09.06.2024</v>
      </c>
      <c r="M103" s="10" t="str">
        <f>Wettkampfdaten!F3</f>
        <v>Altenstadt</v>
      </c>
      <c r="N103" s="22" t="s">
        <v>30</v>
      </c>
      <c r="O103" s="30" t="str">
        <f>'Auswertung U12'!$Q$11</f>
        <v/>
      </c>
      <c r="P103" s="22" t="str">
        <f>'Auswertung U12'!$P$11</f>
        <v/>
      </c>
      <c r="Q103" s="61">
        <f>IF(Wettkampfdaten!$E$5&lt;&gt;"",COUNTA($C$101:$C$111)*Wettkampfdaten!$E$5,Wettkampfdaten!$E$6)</f>
        <v>30</v>
      </c>
    </row>
    <row r="104" spans="1:17" x14ac:dyDescent="0.2">
      <c r="A104" s="67">
        <v>4</v>
      </c>
      <c r="B104" s="68"/>
      <c r="C104" s="77"/>
      <c r="D104" s="78"/>
      <c r="E104" s="69"/>
      <c r="F104" s="69"/>
      <c r="G104" s="70" t="str">
        <f>IF(C104&lt;&gt; "",G101,"")</f>
        <v/>
      </c>
      <c r="H104" s="221"/>
      <c r="I104" s="214" t="str">
        <f t="shared" ref="I104:I111" si="9">IF(C104&lt;&gt; "",I$101,"")</f>
        <v/>
      </c>
      <c r="J104" s="337"/>
      <c r="K104" s="11" t="str">
        <f>Wettkampfdaten!A3</f>
        <v>KiLa Wettkampf Altenstadt 2024</v>
      </c>
      <c r="L104" s="9" t="str">
        <f>Wettkampfdaten!D3</f>
        <v>08./09.06.2024</v>
      </c>
      <c r="M104" s="10" t="str">
        <f>Wettkampfdaten!F3</f>
        <v>Altenstadt</v>
      </c>
      <c r="N104" s="22" t="s">
        <v>30</v>
      </c>
      <c r="O104" s="30" t="str">
        <f>'Auswertung U12'!$Q$11</f>
        <v/>
      </c>
      <c r="P104" s="22" t="str">
        <f>'Auswertung U12'!$P$11</f>
        <v/>
      </c>
      <c r="Q104" s="61">
        <f>IF(Wettkampfdaten!$E$5&lt;&gt;"",COUNTA($C$101:$C$111)*Wettkampfdaten!$E$5,Wettkampfdaten!$E$6)</f>
        <v>30</v>
      </c>
    </row>
    <row r="105" spans="1:17" x14ac:dyDescent="0.2">
      <c r="A105" s="67">
        <v>5</v>
      </c>
      <c r="B105" s="68"/>
      <c r="C105" s="77"/>
      <c r="D105" s="78"/>
      <c r="E105" s="69"/>
      <c r="F105" s="69"/>
      <c r="G105" s="70" t="str">
        <f>IF(C105&lt;&gt; "",G101,"")</f>
        <v/>
      </c>
      <c r="H105" s="221"/>
      <c r="I105" s="214" t="str">
        <f t="shared" si="9"/>
        <v/>
      </c>
      <c r="J105" s="337"/>
      <c r="K105" s="11" t="str">
        <f>Wettkampfdaten!A3</f>
        <v>KiLa Wettkampf Altenstadt 2024</v>
      </c>
      <c r="L105" s="9" t="str">
        <f>Wettkampfdaten!D3</f>
        <v>08./09.06.2024</v>
      </c>
      <c r="M105" s="10" t="str">
        <f>Wettkampfdaten!F3</f>
        <v>Altenstadt</v>
      </c>
      <c r="N105" s="22" t="s">
        <v>30</v>
      </c>
      <c r="O105" s="30" t="str">
        <f>'Auswertung U12'!$Q$11</f>
        <v/>
      </c>
      <c r="P105" s="22" t="str">
        <f>'Auswertung U12'!$P$11</f>
        <v/>
      </c>
      <c r="Q105" s="61">
        <f>IF(Wettkampfdaten!$E$5&lt;&gt;"",COUNTA($C$101:$C$111)*Wettkampfdaten!$E$5,Wettkampfdaten!$E$6)</f>
        <v>30</v>
      </c>
    </row>
    <row r="106" spans="1:17" x14ac:dyDescent="0.2">
      <c r="A106" s="67">
        <v>6</v>
      </c>
      <c r="B106" s="68"/>
      <c r="C106" s="77"/>
      <c r="D106" s="78"/>
      <c r="E106" s="69"/>
      <c r="F106" s="69"/>
      <c r="G106" s="70" t="str">
        <f>IF(C106&lt;&gt; "",G101,"")</f>
        <v/>
      </c>
      <c r="H106" s="221"/>
      <c r="I106" s="214" t="str">
        <f t="shared" si="9"/>
        <v/>
      </c>
      <c r="J106" s="337"/>
      <c r="K106" s="11" t="str">
        <f>Wettkampfdaten!A3</f>
        <v>KiLa Wettkampf Altenstadt 2024</v>
      </c>
      <c r="L106" s="9" t="str">
        <f>Wettkampfdaten!D3</f>
        <v>08./09.06.2024</v>
      </c>
      <c r="M106" s="10" t="str">
        <f>Wettkampfdaten!F3</f>
        <v>Altenstadt</v>
      </c>
      <c r="N106" s="22" t="s">
        <v>30</v>
      </c>
      <c r="O106" s="30" t="str">
        <f>'Auswertung U12'!$Q$11</f>
        <v/>
      </c>
      <c r="P106" s="22" t="str">
        <f>'Auswertung U12'!$P$11</f>
        <v/>
      </c>
      <c r="Q106" s="61">
        <f>IF(Wettkampfdaten!$E$5&lt;&gt;"",COUNTA($C$101:$C$111)*Wettkampfdaten!$E$5,Wettkampfdaten!$E$6)</f>
        <v>30</v>
      </c>
    </row>
    <row r="107" spans="1:17" x14ac:dyDescent="0.2">
      <c r="A107" s="67">
        <v>7</v>
      </c>
      <c r="B107" s="68"/>
      <c r="C107" s="77"/>
      <c r="D107" s="78"/>
      <c r="E107" s="69"/>
      <c r="F107" s="69"/>
      <c r="G107" s="70" t="str">
        <f>IF(C107&lt;&gt; "",G101,"")</f>
        <v/>
      </c>
      <c r="H107" s="221"/>
      <c r="I107" s="214" t="str">
        <f t="shared" si="9"/>
        <v/>
      </c>
      <c r="J107" s="337"/>
      <c r="K107" s="11" t="str">
        <f>Wettkampfdaten!A3</f>
        <v>KiLa Wettkampf Altenstadt 2024</v>
      </c>
      <c r="L107" s="9" t="str">
        <f>Wettkampfdaten!D3</f>
        <v>08./09.06.2024</v>
      </c>
      <c r="M107" s="10" t="str">
        <f>Wettkampfdaten!F3</f>
        <v>Altenstadt</v>
      </c>
      <c r="N107" s="22" t="s">
        <v>30</v>
      </c>
      <c r="O107" s="30" t="str">
        <f>'Auswertung U12'!$Q$11</f>
        <v/>
      </c>
      <c r="P107" s="22" t="str">
        <f>'Auswertung U12'!$P$11</f>
        <v/>
      </c>
      <c r="Q107" s="61">
        <f>IF(Wettkampfdaten!$E$5&lt;&gt;"",COUNTA($C$101:$C$111)*Wettkampfdaten!$E$5,Wettkampfdaten!$E$6)</f>
        <v>30</v>
      </c>
    </row>
    <row r="108" spans="1:17" x14ac:dyDescent="0.2">
      <c r="A108" s="67">
        <v>8</v>
      </c>
      <c r="B108" s="68"/>
      <c r="C108" s="77"/>
      <c r="D108" s="78"/>
      <c r="E108" s="69"/>
      <c r="F108" s="69"/>
      <c r="G108" s="70" t="str">
        <f>IF(C108&lt;&gt; "",G101,"")</f>
        <v/>
      </c>
      <c r="H108" s="221"/>
      <c r="I108" s="214" t="str">
        <f t="shared" si="9"/>
        <v/>
      </c>
      <c r="J108" s="337"/>
      <c r="K108" s="11" t="str">
        <f>Wettkampfdaten!A3</f>
        <v>KiLa Wettkampf Altenstadt 2024</v>
      </c>
      <c r="L108" s="9" t="str">
        <f>Wettkampfdaten!D3</f>
        <v>08./09.06.2024</v>
      </c>
      <c r="M108" s="10" t="str">
        <f>Wettkampfdaten!F3</f>
        <v>Altenstadt</v>
      </c>
      <c r="N108" s="22" t="s">
        <v>30</v>
      </c>
      <c r="O108" s="30" t="str">
        <f>'Auswertung U12'!$Q$11</f>
        <v/>
      </c>
      <c r="P108" s="22" t="str">
        <f>'Auswertung U12'!$P$11</f>
        <v/>
      </c>
      <c r="Q108" s="61">
        <f>IF(Wettkampfdaten!$E$5&lt;&gt;"",COUNTA($C$101:$C$111)*Wettkampfdaten!$E$5,Wettkampfdaten!$E$6)</f>
        <v>30</v>
      </c>
    </row>
    <row r="109" spans="1:17" x14ac:dyDescent="0.2">
      <c r="A109" s="67">
        <v>9</v>
      </c>
      <c r="B109" s="68"/>
      <c r="C109" s="77"/>
      <c r="D109" s="78"/>
      <c r="E109" s="69"/>
      <c r="F109" s="69"/>
      <c r="G109" s="70" t="str">
        <f>IF(C109&lt;&gt; "",G101,"")</f>
        <v/>
      </c>
      <c r="H109" s="221"/>
      <c r="I109" s="214" t="str">
        <f t="shared" si="9"/>
        <v/>
      </c>
      <c r="J109" s="337"/>
      <c r="K109" s="11" t="str">
        <f>Wettkampfdaten!A3</f>
        <v>KiLa Wettkampf Altenstadt 2024</v>
      </c>
      <c r="L109" s="9" t="str">
        <f>Wettkampfdaten!D3</f>
        <v>08./09.06.2024</v>
      </c>
      <c r="M109" s="10" t="str">
        <f>Wettkampfdaten!F3</f>
        <v>Altenstadt</v>
      </c>
      <c r="N109" s="22" t="s">
        <v>30</v>
      </c>
      <c r="O109" s="30" t="str">
        <f>'Auswertung U12'!$Q$11</f>
        <v/>
      </c>
      <c r="P109" s="22" t="str">
        <f>'Auswertung U12'!$P$11</f>
        <v/>
      </c>
      <c r="Q109" s="61">
        <f>IF(Wettkampfdaten!$E$5&lt;&gt;"",COUNTA($C$101:$C$111)*Wettkampfdaten!$E$5,Wettkampfdaten!$E$6)</f>
        <v>30</v>
      </c>
    </row>
    <row r="110" spans="1:17" x14ac:dyDescent="0.2">
      <c r="A110" s="67">
        <v>10</v>
      </c>
      <c r="B110" s="68"/>
      <c r="C110" s="77"/>
      <c r="D110" s="78"/>
      <c r="E110" s="69"/>
      <c r="F110" s="69"/>
      <c r="G110" s="70" t="str">
        <f>IF(C110&lt;&gt; "",G101,"")</f>
        <v/>
      </c>
      <c r="H110" s="221"/>
      <c r="I110" s="214" t="str">
        <f t="shared" si="9"/>
        <v/>
      </c>
      <c r="J110" s="337"/>
      <c r="K110" s="11" t="str">
        <f>Wettkampfdaten!A3</f>
        <v>KiLa Wettkampf Altenstadt 2024</v>
      </c>
      <c r="L110" s="9" t="str">
        <f>Wettkampfdaten!D3</f>
        <v>08./09.06.2024</v>
      </c>
      <c r="M110" s="10" t="str">
        <f>Wettkampfdaten!F3</f>
        <v>Altenstadt</v>
      </c>
      <c r="N110" s="22" t="s">
        <v>30</v>
      </c>
      <c r="O110" s="30" t="str">
        <f>'Auswertung U12'!$Q$11</f>
        <v/>
      </c>
      <c r="P110" s="22" t="str">
        <f>'Auswertung U12'!$P$11</f>
        <v/>
      </c>
      <c r="Q110" s="61">
        <f>IF(Wettkampfdaten!$E$5&lt;&gt;"",COUNTA($C$101:$C$111)*Wettkampfdaten!$E$5,Wettkampfdaten!$E$6)</f>
        <v>30</v>
      </c>
    </row>
    <row r="111" spans="1:17" ht="15.75" thickBot="1" x14ac:dyDescent="0.25">
      <c r="A111" s="71">
        <v>11</v>
      </c>
      <c r="B111" s="72"/>
      <c r="C111" s="79"/>
      <c r="D111" s="80"/>
      <c r="E111" s="73"/>
      <c r="F111" s="73"/>
      <c r="G111" s="74" t="str">
        <f>IF(C111&lt;&gt; "",G101,"")</f>
        <v/>
      </c>
      <c r="H111" s="222"/>
      <c r="I111" s="214" t="str">
        <f t="shared" si="9"/>
        <v/>
      </c>
      <c r="J111" s="338"/>
      <c r="K111" s="11" t="str">
        <f>Wettkampfdaten!A3</f>
        <v>KiLa Wettkampf Altenstadt 2024</v>
      </c>
      <c r="L111" s="9" t="str">
        <f>Wettkampfdaten!D3</f>
        <v>08./09.06.2024</v>
      </c>
      <c r="M111" s="10" t="str">
        <f>Wettkampfdaten!F3</f>
        <v>Altenstadt</v>
      </c>
      <c r="N111" s="22" t="s">
        <v>30</v>
      </c>
      <c r="O111" s="30" t="str">
        <f>'Auswertung U12'!$Q$11</f>
        <v/>
      </c>
      <c r="P111" s="22" t="str">
        <f>'Auswertung U12'!$P$11</f>
        <v/>
      </c>
      <c r="Q111" s="61">
        <f>IF(Wettkampfdaten!$E$5&lt;&gt;"",COUNTA($C$101:$C$111)*Wettkampfdaten!$E$5,Wettkampfdaten!$E$6)</f>
        <v>30</v>
      </c>
    </row>
    <row r="112" spans="1:17" x14ac:dyDescent="0.2">
      <c r="A112" s="81">
        <v>1</v>
      </c>
      <c r="B112" s="82"/>
      <c r="C112" s="90"/>
      <c r="D112" s="91"/>
      <c r="E112" s="83"/>
      <c r="F112" s="83"/>
      <c r="G112" s="84"/>
      <c r="H112" s="217"/>
      <c r="I112" s="211"/>
      <c r="J112" s="336" t="s">
        <v>22</v>
      </c>
      <c r="K112" s="11" t="str">
        <f>Wettkampfdaten!A3</f>
        <v>KiLa Wettkampf Altenstadt 2024</v>
      </c>
      <c r="L112" s="9" t="str">
        <f>Wettkampfdaten!D3</f>
        <v>08./09.06.2024</v>
      </c>
      <c r="M112" s="10" t="str">
        <f>Wettkampfdaten!F3</f>
        <v>Altenstadt</v>
      </c>
      <c r="N112" s="22" t="s">
        <v>30</v>
      </c>
      <c r="O112" s="30" t="str">
        <f>'Auswertung U12'!$Q$12</f>
        <v/>
      </c>
      <c r="P112" s="22" t="str">
        <f>'Auswertung U12'!$P$12</f>
        <v/>
      </c>
      <c r="Q112" s="61">
        <f>IF(Wettkampfdaten!$E$5&lt;&gt;"",COUNTA($C$112:$C$122)*Wettkampfdaten!$E$5,Wettkampfdaten!$E$6)</f>
        <v>30</v>
      </c>
    </row>
    <row r="113" spans="1:17" x14ac:dyDescent="0.2">
      <c r="A113" s="86">
        <v>2</v>
      </c>
      <c r="B113" s="87"/>
      <c r="C113" s="92"/>
      <c r="D113" s="93"/>
      <c r="E113" s="85"/>
      <c r="F113" s="85"/>
      <c r="G113" s="88" t="str">
        <f>IF(C113&lt;&gt; "",G112,"")</f>
        <v/>
      </c>
      <c r="H113" s="218"/>
      <c r="I113" s="212" t="str">
        <f>IF(C113&lt;&gt; "",I$112,"")</f>
        <v/>
      </c>
      <c r="J113" s="337"/>
      <c r="K113" s="11" t="str">
        <f>Wettkampfdaten!A3</f>
        <v>KiLa Wettkampf Altenstadt 2024</v>
      </c>
      <c r="L113" s="9" t="str">
        <f>Wettkampfdaten!D3</f>
        <v>08./09.06.2024</v>
      </c>
      <c r="M113" s="10" t="str">
        <f>Wettkampfdaten!F3</f>
        <v>Altenstadt</v>
      </c>
      <c r="N113" s="22" t="s">
        <v>30</v>
      </c>
      <c r="O113" s="30" t="str">
        <f>'Auswertung U12'!$Q$12</f>
        <v/>
      </c>
      <c r="P113" s="22" t="str">
        <f>'Auswertung U12'!$P$12</f>
        <v/>
      </c>
      <c r="Q113" s="61">
        <f>IF(Wettkampfdaten!$E$5&lt;&gt;"",COUNTA($C$112:$C$122)*Wettkampfdaten!$E$5,Wettkampfdaten!$E$6)</f>
        <v>30</v>
      </c>
    </row>
    <row r="114" spans="1:17" x14ac:dyDescent="0.2">
      <c r="A114" s="86">
        <v>3</v>
      </c>
      <c r="B114" s="87"/>
      <c r="C114" s="92"/>
      <c r="D114" s="93"/>
      <c r="E114" s="85"/>
      <c r="F114" s="85"/>
      <c r="G114" s="88" t="str">
        <f>IF(C114&lt;&gt; "",G112,"")</f>
        <v/>
      </c>
      <c r="H114" s="218"/>
      <c r="I114" s="212" t="str">
        <f t="shared" ref="I114:I122" si="10">IF(C114&lt;&gt; "",I$112,"")</f>
        <v/>
      </c>
      <c r="J114" s="337"/>
      <c r="K114" s="11" t="str">
        <f>Wettkampfdaten!A3</f>
        <v>KiLa Wettkampf Altenstadt 2024</v>
      </c>
      <c r="L114" s="9" t="str">
        <f>Wettkampfdaten!D3</f>
        <v>08./09.06.2024</v>
      </c>
      <c r="M114" s="10" t="str">
        <f>Wettkampfdaten!F3</f>
        <v>Altenstadt</v>
      </c>
      <c r="N114" s="22" t="s">
        <v>30</v>
      </c>
      <c r="O114" s="30" t="str">
        <f>'Auswertung U12'!$Q$12</f>
        <v/>
      </c>
      <c r="P114" s="22" t="str">
        <f>'Auswertung U12'!$P$12</f>
        <v/>
      </c>
      <c r="Q114" s="61">
        <f>IF(Wettkampfdaten!$E$5&lt;&gt;"",COUNTA($C$112:$C$122)*Wettkampfdaten!$E$5,Wettkampfdaten!$E$6)</f>
        <v>30</v>
      </c>
    </row>
    <row r="115" spans="1:17" x14ac:dyDescent="0.2">
      <c r="A115" s="86">
        <v>4</v>
      </c>
      <c r="B115" s="87"/>
      <c r="C115" s="92"/>
      <c r="D115" s="93"/>
      <c r="E115" s="85"/>
      <c r="F115" s="85"/>
      <c r="G115" s="88" t="str">
        <f>IF(C115&lt;&gt; "",G112,"")</f>
        <v/>
      </c>
      <c r="H115" s="218"/>
      <c r="I115" s="212" t="str">
        <f t="shared" si="10"/>
        <v/>
      </c>
      <c r="J115" s="337"/>
      <c r="K115" s="11" t="str">
        <f>Wettkampfdaten!A3</f>
        <v>KiLa Wettkampf Altenstadt 2024</v>
      </c>
      <c r="L115" s="9" t="str">
        <f>Wettkampfdaten!D3</f>
        <v>08./09.06.2024</v>
      </c>
      <c r="M115" s="10" t="str">
        <f>Wettkampfdaten!F3</f>
        <v>Altenstadt</v>
      </c>
      <c r="N115" s="22" t="s">
        <v>30</v>
      </c>
      <c r="O115" s="30" t="str">
        <f>'Auswertung U12'!$Q$12</f>
        <v/>
      </c>
      <c r="P115" s="22" t="str">
        <f>'Auswertung U12'!$P$12</f>
        <v/>
      </c>
      <c r="Q115" s="61">
        <f>IF(Wettkampfdaten!$E$5&lt;&gt;"",COUNTA($C$112:$C$122)*Wettkampfdaten!$E$5,Wettkampfdaten!$E$6)</f>
        <v>30</v>
      </c>
    </row>
    <row r="116" spans="1:17" x14ac:dyDescent="0.2">
      <c r="A116" s="86">
        <v>5</v>
      </c>
      <c r="B116" s="87"/>
      <c r="C116" s="92"/>
      <c r="D116" s="93"/>
      <c r="E116" s="85"/>
      <c r="F116" s="85"/>
      <c r="G116" s="88" t="str">
        <f>IF(C116&lt;&gt; "",G112,"")</f>
        <v/>
      </c>
      <c r="H116" s="218"/>
      <c r="I116" s="212" t="str">
        <f t="shared" si="10"/>
        <v/>
      </c>
      <c r="J116" s="337"/>
      <c r="K116" s="11" t="str">
        <f>Wettkampfdaten!A3</f>
        <v>KiLa Wettkampf Altenstadt 2024</v>
      </c>
      <c r="L116" s="9" t="str">
        <f>Wettkampfdaten!D3</f>
        <v>08./09.06.2024</v>
      </c>
      <c r="M116" s="10" t="str">
        <f>Wettkampfdaten!F3</f>
        <v>Altenstadt</v>
      </c>
      <c r="N116" s="22" t="s">
        <v>30</v>
      </c>
      <c r="O116" s="30" t="str">
        <f>'Auswertung U12'!$Q$12</f>
        <v/>
      </c>
      <c r="P116" s="22" t="str">
        <f>'Auswertung U12'!$P$12</f>
        <v/>
      </c>
      <c r="Q116" s="61">
        <f>IF(Wettkampfdaten!$E$5&lt;&gt;"",COUNTA($C$112:$C$122)*Wettkampfdaten!$E$5,Wettkampfdaten!$E$6)</f>
        <v>30</v>
      </c>
    </row>
    <row r="117" spans="1:17" x14ac:dyDescent="0.2">
      <c r="A117" s="86">
        <v>6</v>
      </c>
      <c r="B117" s="87"/>
      <c r="C117" s="92"/>
      <c r="D117" s="93"/>
      <c r="E117" s="85"/>
      <c r="F117" s="85"/>
      <c r="G117" s="88" t="str">
        <f>IF(C117&lt;&gt; "",G112,"")</f>
        <v/>
      </c>
      <c r="H117" s="218"/>
      <c r="I117" s="212" t="str">
        <f t="shared" si="10"/>
        <v/>
      </c>
      <c r="J117" s="337"/>
      <c r="K117" s="11" t="str">
        <f>Wettkampfdaten!A3</f>
        <v>KiLa Wettkampf Altenstadt 2024</v>
      </c>
      <c r="L117" s="9" t="str">
        <f>Wettkampfdaten!D3</f>
        <v>08./09.06.2024</v>
      </c>
      <c r="M117" s="10" t="str">
        <f>Wettkampfdaten!F3</f>
        <v>Altenstadt</v>
      </c>
      <c r="N117" s="22" t="s">
        <v>30</v>
      </c>
      <c r="O117" s="30" t="str">
        <f>'Auswertung U12'!$Q$12</f>
        <v/>
      </c>
      <c r="P117" s="22" t="str">
        <f>'Auswertung U12'!$P$12</f>
        <v/>
      </c>
      <c r="Q117" s="61">
        <f>IF(Wettkampfdaten!$E$5&lt;&gt;"",COUNTA($C$112:$C$122)*Wettkampfdaten!$E$5,Wettkampfdaten!$E$6)</f>
        <v>30</v>
      </c>
    </row>
    <row r="118" spans="1:17" x14ac:dyDescent="0.2">
      <c r="A118" s="86">
        <v>7</v>
      </c>
      <c r="B118" s="87"/>
      <c r="C118" s="92"/>
      <c r="D118" s="93"/>
      <c r="E118" s="85"/>
      <c r="F118" s="85"/>
      <c r="G118" s="88" t="str">
        <f>IF(C118&lt;&gt; "",G112,"")</f>
        <v/>
      </c>
      <c r="H118" s="218"/>
      <c r="I118" s="212" t="str">
        <f t="shared" si="10"/>
        <v/>
      </c>
      <c r="J118" s="337"/>
      <c r="K118" s="11" t="str">
        <f>Wettkampfdaten!A3</f>
        <v>KiLa Wettkampf Altenstadt 2024</v>
      </c>
      <c r="L118" s="9" t="str">
        <f>Wettkampfdaten!D3</f>
        <v>08./09.06.2024</v>
      </c>
      <c r="M118" s="10" t="str">
        <f>Wettkampfdaten!F3</f>
        <v>Altenstadt</v>
      </c>
      <c r="N118" s="22" t="s">
        <v>30</v>
      </c>
      <c r="O118" s="30" t="str">
        <f>'Auswertung U12'!$Q$12</f>
        <v/>
      </c>
      <c r="P118" s="22" t="str">
        <f>'Auswertung U12'!$P$12</f>
        <v/>
      </c>
      <c r="Q118" s="61">
        <f>IF(Wettkampfdaten!$E$5&lt;&gt;"",COUNTA($C$112:$C$122)*Wettkampfdaten!$E$5,Wettkampfdaten!$E$6)</f>
        <v>30</v>
      </c>
    </row>
    <row r="119" spans="1:17" x14ac:dyDescent="0.2">
      <c r="A119" s="86">
        <v>8</v>
      </c>
      <c r="B119" s="87"/>
      <c r="C119" s="92"/>
      <c r="D119" s="93"/>
      <c r="E119" s="85"/>
      <c r="F119" s="85"/>
      <c r="G119" s="88" t="str">
        <f>IF(C119&lt;&gt; "",G112,"")</f>
        <v/>
      </c>
      <c r="H119" s="218"/>
      <c r="I119" s="212" t="str">
        <f t="shared" si="10"/>
        <v/>
      </c>
      <c r="J119" s="337"/>
      <c r="K119" s="11" t="str">
        <f>Wettkampfdaten!A3</f>
        <v>KiLa Wettkampf Altenstadt 2024</v>
      </c>
      <c r="L119" s="9" t="str">
        <f>Wettkampfdaten!D3</f>
        <v>08./09.06.2024</v>
      </c>
      <c r="M119" s="10" t="str">
        <f>Wettkampfdaten!F3</f>
        <v>Altenstadt</v>
      </c>
      <c r="N119" s="22" t="s">
        <v>30</v>
      </c>
      <c r="O119" s="30" t="str">
        <f>'Auswertung U12'!$Q$12</f>
        <v/>
      </c>
      <c r="P119" s="22" t="str">
        <f>'Auswertung U12'!$P$12</f>
        <v/>
      </c>
      <c r="Q119" s="61">
        <f>IF(Wettkampfdaten!$E$5&lt;&gt;"",COUNTA($C$112:$C$122)*Wettkampfdaten!$E$5,Wettkampfdaten!$E$6)</f>
        <v>30</v>
      </c>
    </row>
    <row r="120" spans="1:17" x14ac:dyDescent="0.2">
      <c r="A120" s="86">
        <v>9</v>
      </c>
      <c r="B120" s="87"/>
      <c r="C120" s="92"/>
      <c r="D120" s="93"/>
      <c r="E120" s="85"/>
      <c r="F120" s="85"/>
      <c r="G120" s="88" t="str">
        <f>IF(C120&lt;&gt; "",G112,"")</f>
        <v/>
      </c>
      <c r="H120" s="218"/>
      <c r="I120" s="212" t="str">
        <f t="shared" si="10"/>
        <v/>
      </c>
      <c r="J120" s="337"/>
      <c r="K120" s="11" t="str">
        <f>Wettkampfdaten!A3</f>
        <v>KiLa Wettkampf Altenstadt 2024</v>
      </c>
      <c r="L120" s="9" t="str">
        <f>Wettkampfdaten!D3</f>
        <v>08./09.06.2024</v>
      </c>
      <c r="M120" s="10" t="str">
        <f>Wettkampfdaten!F3</f>
        <v>Altenstadt</v>
      </c>
      <c r="N120" s="22" t="s">
        <v>30</v>
      </c>
      <c r="O120" s="30" t="str">
        <f>'Auswertung U12'!$Q$12</f>
        <v/>
      </c>
      <c r="P120" s="22" t="str">
        <f>'Auswertung U12'!$P$12</f>
        <v/>
      </c>
      <c r="Q120" s="61">
        <f>IF(Wettkampfdaten!$E$5&lt;&gt;"",COUNTA($C$112:$C$122)*Wettkampfdaten!$E$5,Wettkampfdaten!$E$6)</f>
        <v>30</v>
      </c>
    </row>
    <row r="121" spans="1:17" x14ac:dyDescent="0.2">
      <c r="A121" s="86">
        <v>10</v>
      </c>
      <c r="B121" s="87"/>
      <c r="C121" s="92"/>
      <c r="D121" s="93"/>
      <c r="E121" s="85"/>
      <c r="F121" s="85"/>
      <c r="G121" s="88" t="str">
        <f>IF(C121&lt;&gt; "",G112,"")</f>
        <v/>
      </c>
      <c r="H121" s="218"/>
      <c r="I121" s="212" t="str">
        <f t="shared" si="10"/>
        <v/>
      </c>
      <c r="J121" s="337"/>
      <c r="K121" s="11" t="str">
        <f>Wettkampfdaten!A3</f>
        <v>KiLa Wettkampf Altenstadt 2024</v>
      </c>
      <c r="L121" s="9" t="str">
        <f>Wettkampfdaten!D3</f>
        <v>08./09.06.2024</v>
      </c>
      <c r="M121" s="10" t="str">
        <f>Wettkampfdaten!F3</f>
        <v>Altenstadt</v>
      </c>
      <c r="N121" s="22" t="s">
        <v>30</v>
      </c>
      <c r="O121" s="30" t="str">
        <f>'Auswertung U12'!$Q$12</f>
        <v/>
      </c>
      <c r="P121" s="22" t="str">
        <f>'Auswertung U12'!$P$12</f>
        <v/>
      </c>
      <c r="Q121" s="61">
        <f>IF(Wettkampfdaten!$E$5&lt;&gt;"",COUNTA($C$112:$C$122)*Wettkampfdaten!$E$5,Wettkampfdaten!$E$6)</f>
        <v>30</v>
      </c>
    </row>
    <row r="122" spans="1:17" ht="15.75" thickBot="1" x14ac:dyDescent="0.25">
      <c r="A122" s="89">
        <v>11</v>
      </c>
      <c r="B122" s="95"/>
      <c r="C122" s="96"/>
      <c r="D122" s="97"/>
      <c r="E122" s="98"/>
      <c r="F122" s="98"/>
      <c r="G122" s="99" t="str">
        <f>IF(C122&lt;&gt; "",G112,"")</f>
        <v/>
      </c>
      <c r="H122" s="219"/>
      <c r="I122" s="212" t="str">
        <f t="shared" si="10"/>
        <v/>
      </c>
      <c r="J122" s="338"/>
      <c r="K122" s="11" t="str">
        <f>Wettkampfdaten!A3</f>
        <v>KiLa Wettkampf Altenstadt 2024</v>
      </c>
      <c r="L122" s="9" t="str">
        <f>Wettkampfdaten!D3</f>
        <v>08./09.06.2024</v>
      </c>
      <c r="M122" s="10" t="str">
        <f>Wettkampfdaten!F3</f>
        <v>Altenstadt</v>
      </c>
      <c r="N122" s="22" t="s">
        <v>30</v>
      </c>
      <c r="O122" s="30" t="str">
        <f>'Auswertung U12'!$Q$12</f>
        <v/>
      </c>
      <c r="P122" s="22" t="str">
        <f>'Auswertung U12'!$P$12</f>
        <v/>
      </c>
      <c r="Q122" s="61">
        <f>IF(Wettkampfdaten!$E$5&lt;&gt;"",COUNTA($C$112:$C$122)*Wettkampfdaten!$E$5,Wettkampfdaten!$E$6)</f>
        <v>30</v>
      </c>
    </row>
    <row r="123" spans="1:17" x14ac:dyDescent="0.2">
      <c r="A123" s="63">
        <v>1</v>
      </c>
      <c r="B123" s="64"/>
      <c r="C123" s="75"/>
      <c r="D123" s="76"/>
      <c r="E123" s="65"/>
      <c r="F123" s="65"/>
      <c r="G123" s="66"/>
      <c r="H123" s="220"/>
      <c r="I123" s="213"/>
      <c r="J123" s="336" t="s">
        <v>23</v>
      </c>
      <c r="K123" s="11" t="str">
        <f>Wettkampfdaten!A3</f>
        <v>KiLa Wettkampf Altenstadt 2024</v>
      </c>
      <c r="L123" s="9" t="str">
        <f>Wettkampfdaten!D3</f>
        <v>08./09.06.2024</v>
      </c>
      <c r="M123" s="10" t="str">
        <f>Wettkampfdaten!F3</f>
        <v>Altenstadt</v>
      </c>
      <c r="N123" s="22" t="s">
        <v>30</v>
      </c>
      <c r="O123" s="30" t="str">
        <f>'Auswertung U12'!$Q$13</f>
        <v/>
      </c>
      <c r="P123" s="22" t="str">
        <f>'Auswertung U12'!$P$13</f>
        <v/>
      </c>
      <c r="Q123" s="61">
        <f>IF(Wettkampfdaten!$E$5&lt;&gt;"",COUNTA($C$123:$C$133)*Wettkampfdaten!$E$5,Wettkampfdaten!$E$6)</f>
        <v>30</v>
      </c>
    </row>
    <row r="124" spans="1:17" x14ac:dyDescent="0.2">
      <c r="A124" s="67">
        <v>2</v>
      </c>
      <c r="B124" s="68"/>
      <c r="C124" s="77"/>
      <c r="D124" s="78"/>
      <c r="E124" s="69"/>
      <c r="F124" s="69"/>
      <c r="G124" s="70" t="str">
        <f>IF(C124&lt;&gt; "",G123,"")</f>
        <v/>
      </c>
      <c r="H124" s="221"/>
      <c r="I124" s="214" t="str">
        <f>IF(C124&lt;&gt; "",I$123,"")</f>
        <v/>
      </c>
      <c r="J124" s="337"/>
      <c r="K124" s="11" t="str">
        <f>Wettkampfdaten!A3</f>
        <v>KiLa Wettkampf Altenstadt 2024</v>
      </c>
      <c r="L124" s="9" t="str">
        <f>Wettkampfdaten!D3</f>
        <v>08./09.06.2024</v>
      </c>
      <c r="M124" s="10" t="str">
        <f>Wettkampfdaten!F3</f>
        <v>Altenstadt</v>
      </c>
      <c r="N124" s="22" t="s">
        <v>30</v>
      </c>
      <c r="O124" s="30" t="str">
        <f>'Auswertung U12'!$Q$13</f>
        <v/>
      </c>
      <c r="P124" s="22" t="str">
        <f>'Auswertung U12'!$P$13</f>
        <v/>
      </c>
      <c r="Q124" s="61">
        <f>IF(Wettkampfdaten!$E$5&lt;&gt;"",COUNTA($C$123:$C$133)*Wettkampfdaten!$E$5,Wettkampfdaten!$E$6)</f>
        <v>30</v>
      </c>
    </row>
    <row r="125" spans="1:17" x14ac:dyDescent="0.2">
      <c r="A125" s="67">
        <v>3</v>
      </c>
      <c r="B125" s="68"/>
      <c r="C125" s="77"/>
      <c r="D125" s="78"/>
      <c r="E125" s="69"/>
      <c r="F125" s="69"/>
      <c r="G125" s="70" t="str">
        <f>IF(C125&lt;&gt; "",G123,"")</f>
        <v/>
      </c>
      <c r="H125" s="221"/>
      <c r="I125" s="214" t="str">
        <f t="shared" ref="I125:I133" si="11">IF(C125&lt;&gt; "",I$123,"")</f>
        <v/>
      </c>
      <c r="J125" s="337"/>
      <c r="K125" s="11" t="str">
        <f>Wettkampfdaten!A3</f>
        <v>KiLa Wettkampf Altenstadt 2024</v>
      </c>
      <c r="L125" s="9" t="str">
        <f>Wettkampfdaten!D3</f>
        <v>08./09.06.2024</v>
      </c>
      <c r="M125" s="10" t="str">
        <f>Wettkampfdaten!F3</f>
        <v>Altenstadt</v>
      </c>
      <c r="N125" s="22" t="s">
        <v>30</v>
      </c>
      <c r="O125" s="30" t="str">
        <f>'Auswertung U12'!$Q$13</f>
        <v/>
      </c>
      <c r="P125" s="22" t="str">
        <f>'Auswertung U12'!$P$13</f>
        <v/>
      </c>
      <c r="Q125" s="61">
        <f>IF(Wettkampfdaten!$E$5&lt;&gt;"",COUNTA($C$123:$C$133)*Wettkampfdaten!$E$5,Wettkampfdaten!$E$6)</f>
        <v>30</v>
      </c>
    </row>
    <row r="126" spans="1:17" x14ac:dyDescent="0.2">
      <c r="A126" s="67">
        <v>4</v>
      </c>
      <c r="B126" s="68"/>
      <c r="C126" s="77"/>
      <c r="D126" s="78"/>
      <c r="E126" s="69"/>
      <c r="F126" s="69"/>
      <c r="G126" s="70" t="str">
        <f>IF(C126&lt;&gt; "",G123,"")</f>
        <v/>
      </c>
      <c r="H126" s="221"/>
      <c r="I126" s="214" t="str">
        <f t="shared" si="11"/>
        <v/>
      </c>
      <c r="J126" s="337"/>
      <c r="K126" s="11" t="str">
        <f>Wettkampfdaten!A3</f>
        <v>KiLa Wettkampf Altenstadt 2024</v>
      </c>
      <c r="L126" s="9" t="str">
        <f>Wettkampfdaten!D3</f>
        <v>08./09.06.2024</v>
      </c>
      <c r="M126" s="10" t="str">
        <f>Wettkampfdaten!F3</f>
        <v>Altenstadt</v>
      </c>
      <c r="N126" s="22" t="s">
        <v>30</v>
      </c>
      <c r="O126" s="30" t="str">
        <f>'Auswertung U12'!$Q$13</f>
        <v/>
      </c>
      <c r="P126" s="22" t="str">
        <f>'Auswertung U12'!$P$13</f>
        <v/>
      </c>
      <c r="Q126" s="61">
        <f>IF(Wettkampfdaten!$E$5&lt;&gt;"",COUNTA($C$123:$C$133)*Wettkampfdaten!$E$5,Wettkampfdaten!$E$6)</f>
        <v>30</v>
      </c>
    </row>
    <row r="127" spans="1:17" x14ac:dyDescent="0.2">
      <c r="A127" s="67">
        <v>5</v>
      </c>
      <c r="B127" s="68"/>
      <c r="C127" s="77"/>
      <c r="D127" s="78"/>
      <c r="E127" s="69"/>
      <c r="F127" s="69"/>
      <c r="G127" s="70" t="str">
        <f>IF(C127&lt;&gt; "",G123,"")</f>
        <v/>
      </c>
      <c r="H127" s="221"/>
      <c r="I127" s="214" t="str">
        <f t="shared" si="11"/>
        <v/>
      </c>
      <c r="J127" s="337"/>
      <c r="K127" s="11" t="str">
        <f>Wettkampfdaten!A3</f>
        <v>KiLa Wettkampf Altenstadt 2024</v>
      </c>
      <c r="L127" s="9" t="str">
        <f>Wettkampfdaten!D3</f>
        <v>08./09.06.2024</v>
      </c>
      <c r="M127" s="10" t="str">
        <f>Wettkampfdaten!F3</f>
        <v>Altenstadt</v>
      </c>
      <c r="N127" s="22" t="s">
        <v>30</v>
      </c>
      <c r="O127" s="30" t="str">
        <f>'Auswertung U12'!$Q$13</f>
        <v/>
      </c>
      <c r="P127" s="22" t="str">
        <f>'Auswertung U12'!$P$13</f>
        <v/>
      </c>
      <c r="Q127" s="61">
        <f>IF(Wettkampfdaten!$E$5&lt;&gt;"",COUNTA($C$123:$C$133)*Wettkampfdaten!$E$5,Wettkampfdaten!$E$6)</f>
        <v>30</v>
      </c>
    </row>
    <row r="128" spans="1:17" x14ac:dyDescent="0.2">
      <c r="A128" s="67">
        <v>6</v>
      </c>
      <c r="B128" s="68"/>
      <c r="C128" s="77"/>
      <c r="D128" s="78"/>
      <c r="E128" s="69"/>
      <c r="F128" s="69"/>
      <c r="G128" s="70" t="str">
        <f>IF(C128&lt;&gt; "",G123,"")</f>
        <v/>
      </c>
      <c r="H128" s="221"/>
      <c r="I128" s="214" t="str">
        <f t="shared" si="11"/>
        <v/>
      </c>
      <c r="J128" s="337"/>
      <c r="K128" s="11" t="str">
        <f>Wettkampfdaten!A3</f>
        <v>KiLa Wettkampf Altenstadt 2024</v>
      </c>
      <c r="L128" s="9" t="str">
        <f>Wettkampfdaten!D3</f>
        <v>08./09.06.2024</v>
      </c>
      <c r="M128" s="10" t="str">
        <f>Wettkampfdaten!F3</f>
        <v>Altenstadt</v>
      </c>
      <c r="N128" s="22" t="s">
        <v>30</v>
      </c>
      <c r="O128" s="30" t="str">
        <f>'Auswertung U12'!$Q$13</f>
        <v/>
      </c>
      <c r="P128" s="22" t="str">
        <f>'Auswertung U12'!$P$13</f>
        <v/>
      </c>
      <c r="Q128" s="61">
        <f>IF(Wettkampfdaten!$E$5&lt;&gt;"",COUNTA($C$123:$C$133)*Wettkampfdaten!$E$5,Wettkampfdaten!$E$6)</f>
        <v>30</v>
      </c>
    </row>
    <row r="129" spans="1:17" x14ac:dyDescent="0.2">
      <c r="A129" s="67">
        <v>7</v>
      </c>
      <c r="B129" s="68"/>
      <c r="C129" s="77"/>
      <c r="D129" s="78"/>
      <c r="E129" s="69"/>
      <c r="F129" s="69"/>
      <c r="G129" s="70" t="str">
        <f>IF(C129&lt;&gt; "",G123,"")</f>
        <v/>
      </c>
      <c r="H129" s="221"/>
      <c r="I129" s="214" t="str">
        <f t="shared" si="11"/>
        <v/>
      </c>
      <c r="J129" s="337"/>
      <c r="K129" s="11" t="str">
        <f>Wettkampfdaten!A3</f>
        <v>KiLa Wettkampf Altenstadt 2024</v>
      </c>
      <c r="L129" s="9" t="str">
        <f>Wettkampfdaten!D3</f>
        <v>08./09.06.2024</v>
      </c>
      <c r="M129" s="10" t="str">
        <f>Wettkampfdaten!F3</f>
        <v>Altenstadt</v>
      </c>
      <c r="N129" s="22" t="s">
        <v>30</v>
      </c>
      <c r="O129" s="30" t="str">
        <f>'Auswertung U12'!$Q$13</f>
        <v/>
      </c>
      <c r="P129" s="22" t="str">
        <f>'Auswertung U12'!$P$13</f>
        <v/>
      </c>
      <c r="Q129" s="61">
        <f>IF(Wettkampfdaten!$E$5&lt;&gt;"",COUNTA($C$123:$C$133)*Wettkampfdaten!$E$5,Wettkampfdaten!$E$6)</f>
        <v>30</v>
      </c>
    </row>
    <row r="130" spans="1:17" x14ac:dyDescent="0.2">
      <c r="A130" s="67">
        <v>8</v>
      </c>
      <c r="B130" s="68"/>
      <c r="C130" s="77"/>
      <c r="D130" s="78"/>
      <c r="E130" s="69"/>
      <c r="F130" s="69"/>
      <c r="G130" s="70" t="str">
        <f>IF(C130&lt;&gt; "",G123,"")</f>
        <v/>
      </c>
      <c r="H130" s="221"/>
      <c r="I130" s="214" t="str">
        <f t="shared" si="11"/>
        <v/>
      </c>
      <c r="J130" s="337"/>
      <c r="K130" s="11" t="str">
        <f>Wettkampfdaten!A3</f>
        <v>KiLa Wettkampf Altenstadt 2024</v>
      </c>
      <c r="L130" s="9" t="str">
        <f>Wettkampfdaten!D3</f>
        <v>08./09.06.2024</v>
      </c>
      <c r="M130" s="10" t="str">
        <f>Wettkampfdaten!F3</f>
        <v>Altenstadt</v>
      </c>
      <c r="N130" s="22" t="s">
        <v>30</v>
      </c>
      <c r="O130" s="30" t="str">
        <f>'Auswertung U12'!$Q$13</f>
        <v/>
      </c>
      <c r="P130" s="22" t="str">
        <f>'Auswertung U12'!$P$13</f>
        <v/>
      </c>
      <c r="Q130" s="61">
        <f>IF(Wettkampfdaten!$E$5&lt;&gt;"",COUNTA($C$123:$C$133)*Wettkampfdaten!$E$5,Wettkampfdaten!$E$6)</f>
        <v>30</v>
      </c>
    </row>
    <row r="131" spans="1:17" x14ac:dyDescent="0.2">
      <c r="A131" s="67">
        <v>9</v>
      </c>
      <c r="B131" s="68"/>
      <c r="C131" s="77"/>
      <c r="D131" s="78"/>
      <c r="E131" s="69"/>
      <c r="F131" s="69"/>
      <c r="G131" s="70" t="str">
        <f>IF(C131&lt;&gt; "",G123,"")</f>
        <v/>
      </c>
      <c r="H131" s="221"/>
      <c r="I131" s="214" t="str">
        <f t="shared" si="11"/>
        <v/>
      </c>
      <c r="J131" s="337"/>
      <c r="K131" s="11" t="str">
        <f>Wettkampfdaten!A3</f>
        <v>KiLa Wettkampf Altenstadt 2024</v>
      </c>
      <c r="L131" s="9" t="str">
        <f>Wettkampfdaten!D3</f>
        <v>08./09.06.2024</v>
      </c>
      <c r="M131" s="10" t="str">
        <f>Wettkampfdaten!F3</f>
        <v>Altenstadt</v>
      </c>
      <c r="N131" s="22" t="s">
        <v>30</v>
      </c>
      <c r="O131" s="30" t="str">
        <f>'Auswertung U12'!$Q$13</f>
        <v/>
      </c>
      <c r="P131" s="22" t="str">
        <f>'Auswertung U12'!$P$13</f>
        <v/>
      </c>
      <c r="Q131" s="61">
        <f>IF(Wettkampfdaten!$E$5&lt;&gt;"",COUNTA($C$123:$C$133)*Wettkampfdaten!$E$5,Wettkampfdaten!$E$6)</f>
        <v>30</v>
      </c>
    </row>
    <row r="132" spans="1:17" x14ac:dyDescent="0.2">
      <c r="A132" s="67">
        <v>10</v>
      </c>
      <c r="B132" s="68"/>
      <c r="C132" s="77"/>
      <c r="D132" s="78"/>
      <c r="E132" s="69"/>
      <c r="F132" s="69"/>
      <c r="G132" s="70" t="str">
        <f>IF(C132&lt;&gt; "",G123,"")</f>
        <v/>
      </c>
      <c r="H132" s="221"/>
      <c r="I132" s="214" t="str">
        <f t="shared" si="11"/>
        <v/>
      </c>
      <c r="J132" s="337"/>
      <c r="K132" s="11" t="str">
        <f>Wettkampfdaten!A3</f>
        <v>KiLa Wettkampf Altenstadt 2024</v>
      </c>
      <c r="L132" s="9" t="str">
        <f>Wettkampfdaten!D3</f>
        <v>08./09.06.2024</v>
      </c>
      <c r="M132" s="10" t="str">
        <f>Wettkampfdaten!F3</f>
        <v>Altenstadt</v>
      </c>
      <c r="N132" s="22" t="s">
        <v>30</v>
      </c>
      <c r="O132" s="30" t="str">
        <f>'Auswertung U12'!$Q$13</f>
        <v/>
      </c>
      <c r="P132" s="22" t="str">
        <f>'Auswertung U12'!$P$13</f>
        <v/>
      </c>
      <c r="Q132" s="61">
        <f>IF(Wettkampfdaten!$E$5&lt;&gt;"",COUNTA($C$123:$C$133)*Wettkampfdaten!$E$5,Wettkampfdaten!$E$6)</f>
        <v>30</v>
      </c>
    </row>
    <row r="133" spans="1:17" ht="15.75" thickBot="1" x14ac:dyDescent="0.25">
      <c r="A133" s="71">
        <v>11</v>
      </c>
      <c r="B133" s="72"/>
      <c r="C133" s="79"/>
      <c r="D133" s="80"/>
      <c r="E133" s="73"/>
      <c r="F133" s="73"/>
      <c r="G133" s="74" t="str">
        <f>IF(C133&lt;&gt; "",G123,"")</f>
        <v/>
      </c>
      <c r="H133" s="222"/>
      <c r="I133" s="214" t="str">
        <f t="shared" si="11"/>
        <v/>
      </c>
      <c r="J133" s="338"/>
      <c r="K133" s="11" t="str">
        <f>Wettkampfdaten!A3</f>
        <v>KiLa Wettkampf Altenstadt 2024</v>
      </c>
      <c r="L133" s="9" t="str">
        <f>Wettkampfdaten!D3</f>
        <v>08./09.06.2024</v>
      </c>
      <c r="M133" s="10" t="str">
        <f>Wettkampfdaten!F3</f>
        <v>Altenstadt</v>
      </c>
      <c r="N133" s="22" t="s">
        <v>30</v>
      </c>
      <c r="O133" s="30" t="str">
        <f>'Auswertung U12'!$Q$13</f>
        <v/>
      </c>
      <c r="P133" s="22" t="str">
        <f>'Auswertung U12'!$P$13</f>
        <v/>
      </c>
      <c r="Q133" s="61">
        <f>IF(Wettkampfdaten!$E$5&lt;&gt;"",COUNTA($C$123:$C$133)*Wettkampfdaten!$E$5,Wettkampfdaten!$E$6)</f>
        <v>30</v>
      </c>
    </row>
    <row r="134" spans="1:17" x14ac:dyDescent="0.2">
      <c r="A134" s="81">
        <v>1</v>
      </c>
      <c r="B134" s="82"/>
      <c r="C134" s="90"/>
      <c r="D134" s="91"/>
      <c r="E134" s="83"/>
      <c r="F134" s="83"/>
      <c r="G134" s="84"/>
      <c r="H134" s="217"/>
      <c r="I134" s="211"/>
      <c r="J134" s="336" t="s">
        <v>24</v>
      </c>
      <c r="K134" s="11" t="str">
        <f>Wettkampfdaten!A3</f>
        <v>KiLa Wettkampf Altenstadt 2024</v>
      </c>
      <c r="L134" s="9" t="str">
        <f>Wettkampfdaten!D3</f>
        <v>08./09.06.2024</v>
      </c>
      <c r="M134" s="10" t="str">
        <f>Wettkampfdaten!F3</f>
        <v>Altenstadt</v>
      </c>
      <c r="N134" s="22" t="s">
        <v>30</v>
      </c>
      <c r="O134" s="30" t="str">
        <f>'Auswertung U12'!$Q$14</f>
        <v/>
      </c>
      <c r="P134" s="22" t="str">
        <f>'Auswertung U12'!$P$14</f>
        <v/>
      </c>
      <c r="Q134" s="61">
        <f>IF(Wettkampfdaten!$E$5&lt;&gt;"",COUNTA($C$134:$C$144)*Wettkampfdaten!$E$5,Wettkampfdaten!$E$6)</f>
        <v>30</v>
      </c>
    </row>
    <row r="135" spans="1:17" x14ac:dyDescent="0.2">
      <c r="A135" s="86">
        <v>2</v>
      </c>
      <c r="B135" s="87"/>
      <c r="C135" s="92"/>
      <c r="D135" s="93"/>
      <c r="E135" s="85"/>
      <c r="F135" s="85"/>
      <c r="G135" s="88" t="str">
        <f>IF(C135&lt;&gt; "",G134,"")</f>
        <v/>
      </c>
      <c r="H135" s="218"/>
      <c r="I135" s="212" t="str">
        <f>IF(C135&lt;&gt; "",I$134,"")</f>
        <v/>
      </c>
      <c r="J135" s="337"/>
      <c r="K135" s="11" t="str">
        <f>Wettkampfdaten!A3</f>
        <v>KiLa Wettkampf Altenstadt 2024</v>
      </c>
      <c r="L135" s="9" t="str">
        <f>Wettkampfdaten!D3</f>
        <v>08./09.06.2024</v>
      </c>
      <c r="M135" s="10" t="str">
        <f>Wettkampfdaten!F3</f>
        <v>Altenstadt</v>
      </c>
      <c r="N135" s="22" t="s">
        <v>30</v>
      </c>
      <c r="O135" s="30" t="str">
        <f>'Auswertung U12'!$Q$14</f>
        <v/>
      </c>
      <c r="P135" s="22" t="str">
        <f>'Auswertung U12'!$P$14</f>
        <v/>
      </c>
      <c r="Q135" s="61">
        <f>IF(Wettkampfdaten!$E$5&lt;&gt;"",COUNTA($C$134:$C$144)*Wettkampfdaten!$E$5,Wettkampfdaten!$E$6)</f>
        <v>30</v>
      </c>
    </row>
    <row r="136" spans="1:17" x14ac:dyDescent="0.2">
      <c r="A136" s="86">
        <v>3</v>
      </c>
      <c r="B136" s="87"/>
      <c r="C136" s="92"/>
      <c r="D136" s="93"/>
      <c r="E136" s="85"/>
      <c r="F136" s="85"/>
      <c r="G136" s="88" t="str">
        <f>IF(C136&lt;&gt; "",G134,"")</f>
        <v/>
      </c>
      <c r="H136" s="218"/>
      <c r="I136" s="212" t="str">
        <f t="shared" ref="I136:I144" si="12">IF(C136&lt;&gt; "",I$134,"")</f>
        <v/>
      </c>
      <c r="J136" s="337"/>
      <c r="K136" s="11" t="str">
        <f>Wettkampfdaten!A3</f>
        <v>KiLa Wettkampf Altenstadt 2024</v>
      </c>
      <c r="L136" s="9" t="str">
        <f>Wettkampfdaten!D3</f>
        <v>08./09.06.2024</v>
      </c>
      <c r="M136" s="10" t="str">
        <f>Wettkampfdaten!F3</f>
        <v>Altenstadt</v>
      </c>
      <c r="N136" s="22" t="s">
        <v>30</v>
      </c>
      <c r="O136" s="30" t="str">
        <f>'Auswertung U12'!$Q$14</f>
        <v/>
      </c>
      <c r="P136" s="22" t="str">
        <f>'Auswertung U12'!$P$14</f>
        <v/>
      </c>
      <c r="Q136" s="61">
        <f>IF(Wettkampfdaten!$E$5&lt;&gt;"",COUNTA($C$134:$C$144)*Wettkampfdaten!$E$5,Wettkampfdaten!$E$6)</f>
        <v>30</v>
      </c>
    </row>
    <row r="137" spans="1:17" x14ac:dyDescent="0.2">
      <c r="A137" s="86">
        <v>4</v>
      </c>
      <c r="B137" s="87"/>
      <c r="C137" s="92"/>
      <c r="D137" s="93"/>
      <c r="E137" s="85"/>
      <c r="F137" s="85"/>
      <c r="G137" s="88" t="str">
        <f>IF(C137&lt;&gt; "",G134,"")</f>
        <v/>
      </c>
      <c r="H137" s="218"/>
      <c r="I137" s="212" t="str">
        <f t="shared" si="12"/>
        <v/>
      </c>
      <c r="J137" s="337"/>
      <c r="K137" s="11" t="str">
        <f>Wettkampfdaten!A3</f>
        <v>KiLa Wettkampf Altenstadt 2024</v>
      </c>
      <c r="L137" s="9" t="str">
        <f>Wettkampfdaten!D3</f>
        <v>08./09.06.2024</v>
      </c>
      <c r="M137" s="10" t="str">
        <f>Wettkampfdaten!F3</f>
        <v>Altenstadt</v>
      </c>
      <c r="N137" s="22" t="s">
        <v>30</v>
      </c>
      <c r="O137" s="30" t="str">
        <f>'Auswertung U12'!$Q$14</f>
        <v/>
      </c>
      <c r="P137" s="22" t="str">
        <f>'Auswertung U12'!$P$14</f>
        <v/>
      </c>
      <c r="Q137" s="61">
        <f>IF(Wettkampfdaten!$E$5&lt;&gt;"",COUNTA($C$134:$C$144)*Wettkampfdaten!$E$5,Wettkampfdaten!$E$6)</f>
        <v>30</v>
      </c>
    </row>
    <row r="138" spans="1:17" x14ac:dyDescent="0.2">
      <c r="A138" s="86">
        <v>5</v>
      </c>
      <c r="B138" s="87"/>
      <c r="C138" s="92"/>
      <c r="D138" s="93"/>
      <c r="E138" s="85"/>
      <c r="F138" s="85"/>
      <c r="G138" s="88" t="str">
        <f>IF(C138&lt;&gt; "",G134,"")</f>
        <v/>
      </c>
      <c r="H138" s="218"/>
      <c r="I138" s="212" t="str">
        <f t="shared" si="12"/>
        <v/>
      </c>
      <c r="J138" s="337"/>
      <c r="K138" s="11" t="str">
        <f>Wettkampfdaten!A3</f>
        <v>KiLa Wettkampf Altenstadt 2024</v>
      </c>
      <c r="L138" s="9" t="str">
        <f>Wettkampfdaten!D3</f>
        <v>08./09.06.2024</v>
      </c>
      <c r="M138" s="10" t="str">
        <f>Wettkampfdaten!F3</f>
        <v>Altenstadt</v>
      </c>
      <c r="N138" s="22" t="s">
        <v>30</v>
      </c>
      <c r="O138" s="30" t="str">
        <f>'Auswertung U12'!$Q$14</f>
        <v/>
      </c>
      <c r="P138" s="22" t="str">
        <f>'Auswertung U12'!$P$14</f>
        <v/>
      </c>
      <c r="Q138" s="61">
        <f>IF(Wettkampfdaten!$E$5&lt;&gt;"",COUNTA($C$134:$C$144)*Wettkampfdaten!$E$5,Wettkampfdaten!$E$6)</f>
        <v>30</v>
      </c>
    </row>
    <row r="139" spans="1:17" x14ac:dyDescent="0.2">
      <c r="A139" s="86">
        <v>6</v>
      </c>
      <c r="B139" s="87"/>
      <c r="C139" s="92"/>
      <c r="D139" s="93"/>
      <c r="E139" s="85"/>
      <c r="F139" s="85"/>
      <c r="G139" s="88" t="str">
        <f>IF(C139&lt;&gt; "",G134,"")</f>
        <v/>
      </c>
      <c r="H139" s="218"/>
      <c r="I139" s="212" t="str">
        <f t="shared" si="12"/>
        <v/>
      </c>
      <c r="J139" s="337"/>
      <c r="K139" s="11" t="str">
        <f>Wettkampfdaten!A3</f>
        <v>KiLa Wettkampf Altenstadt 2024</v>
      </c>
      <c r="L139" s="9" t="str">
        <f>Wettkampfdaten!D3</f>
        <v>08./09.06.2024</v>
      </c>
      <c r="M139" s="10" t="str">
        <f>Wettkampfdaten!F3</f>
        <v>Altenstadt</v>
      </c>
      <c r="N139" s="22" t="s">
        <v>30</v>
      </c>
      <c r="O139" s="30" t="str">
        <f>'Auswertung U12'!$Q$14</f>
        <v/>
      </c>
      <c r="P139" s="22" t="str">
        <f>'Auswertung U12'!$P$14</f>
        <v/>
      </c>
      <c r="Q139" s="61">
        <f>IF(Wettkampfdaten!$E$5&lt;&gt;"",COUNTA($C$134:$C$144)*Wettkampfdaten!$E$5,Wettkampfdaten!$E$6)</f>
        <v>30</v>
      </c>
    </row>
    <row r="140" spans="1:17" x14ac:dyDescent="0.2">
      <c r="A140" s="86">
        <v>7</v>
      </c>
      <c r="B140" s="87"/>
      <c r="C140" s="92"/>
      <c r="D140" s="93"/>
      <c r="E140" s="85"/>
      <c r="F140" s="85"/>
      <c r="G140" s="88" t="str">
        <f>IF(C140&lt;&gt; "",G134,"")</f>
        <v/>
      </c>
      <c r="H140" s="218"/>
      <c r="I140" s="212" t="str">
        <f t="shared" si="12"/>
        <v/>
      </c>
      <c r="J140" s="337"/>
      <c r="K140" s="11" t="str">
        <f>Wettkampfdaten!A3</f>
        <v>KiLa Wettkampf Altenstadt 2024</v>
      </c>
      <c r="L140" s="9" t="str">
        <f>Wettkampfdaten!D3</f>
        <v>08./09.06.2024</v>
      </c>
      <c r="M140" s="10" t="str">
        <f>Wettkampfdaten!F3</f>
        <v>Altenstadt</v>
      </c>
      <c r="N140" s="22" t="s">
        <v>30</v>
      </c>
      <c r="O140" s="30" t="str">
        <f>'Auswertung U12'!$Q$14</f>
        <v/>
      </c>
      <c r="P140" s="22" t="str">
        <f>'Auswertung U12'!$P$14</f>
        <v/>
      </c>
      <c r="Q140" s="61">
        <f>IF(Wettkampfdaten!$E$5&lt;&gt;"",COUNTA($C$134:$C$144)*Wettkampfdaten!$E$5,Wettkampfdaten!$E$6)</f>
        <v>30</v>
      </c>
    </row>
    <row r="141" spans="1:17" x14ac:dyDescent="0.2">
      <c r="A141" s="86">
        <v>8</v>
      </c>
      <c r="B141" s="87"/>
      <c r="C141" s="92"/>
      <c r="D141" s="93"/>
      <c r="E141" s="85"/>
      <c r="F141" s="85"/>
      <c r="G141" s="88" t="str">
        <f>IF(C141&lt;&gt; "",G134,"")</f>
        <v/>
      </c>
      <c r="H141" s="218"/>
      <c r="I141" s="212" t="str">
        <f t="shared" si="12"/>
        <v/>
      </c>
      <c r="J141" s="337"/>
      <c r="K141" s="11" t="str">
        <f>Wettkampfdaten!A3</f>
        <v>KiLa Wettkampf Altenstadt 2024</v>
      </c>
      <c r="L141" s="9" t="str">
        <f>Wettkampfdaten!D3</f>
        <v>08./09.06.2024</v>
      </c>
      <c r="M141" s="10" t="str">
        <f>Wettkampfdaten!F3</f>
        <v>Altenstadt</v>
      </c>
      <c r="N141" s="22" t="s">
        <v>30</v>
      </c>
      <c r="O141" s="30" t="str">
        <f>'Auswertung U12'!$Q$14</f>
        <v/>
      </c>
      <c r="P141" s="22" t="str">
        <f>'Auswertung U12'!$P$14</f>
        <v/>
      </c>
      <c r="Q141" s="61">
        <f>IF(Wettkampfdaten!$E$5&lt;&gt;"",COUNTA($C$134:$C$144)*Wettkampfdaten!$E$5,Wettkampfdaten!$E$6)</f>
        <v>30</v>
      </c>
    </row>
    <row r="142" spans="1:17" x14ac:dyDescent="0.2">
      <c r="A142" s="86">
        <v>9</v>
      </c>
      <c r="B142" s="87"/>
      <c r="C142" s="92"/>
      <c r="D142" s="93"/>
      <c r="E142" s="85"/>
      <c r="F142" s="85"/>
      <c r="G142" s="88" t="str">
        <f>IF(C142&lt;&gt; "",G134,"")</f>
        <v/>
      </c>
      <c r="H142" s="218"/>
      <c r="I142" s="212" t="str">
        <f t="shared" si="12"/>
        <v/>
      </c>
      <c r="J142" s="337"/>
      <c r="K142" s="11" t="str">
        <f>Wettkampfdaten!A3</f>
        <v>KiLa Wettkampf Altenstadt 2024</v>
      </c>
      <c r="L142" s="9" t="str">
        <f>Wettkampfdaten!D3</f>
        <v>08./09.06.2024</v>
      </c>
      <c r="M142" s="10" t="str">
        <f>Wettkampfdaten!F3</f>
        <v>Altenstadt</v>
      </c>
      <c r="N142" s="22" t="s">
        <v>30</v>
      </c>
      <c r="O142" s="30" t="str">
        <f>'Auswertung U12'!$Q$14</f>
        <v/>
      </c>
      <c r="P142" s="22" t="str">
        <f>'Auswertung U12'!$P$14</f>
        <v/>
      </c>
      <c r="Q142" s="61">
        <f>IF(Wettkampfdaten!$E$5&lt;&gt;"",COUNTA($C$134:$C$144)*Wettkampfdaten!$E$5,Wettkampfdaten!$E$6)</f>
        <v>30</v>
      </c>
    </row>
    <row r="143" spans="1:17" x14ac:dyDescent="0.2">
      <c r="A143" s="86">
        <v>10</v>
      </c>
      <c r="B143" s="87"/>
      <c r="C143" s="92"/>
      <c r="D143" s="93"/>
      <c r="E143" s="85"/>
      <c r="F143" s="85"/>
      <c r="G143" s="88" t="str">
        <f>IF(C143&lt;&gt; "",G134,"")</f>
        <v/>
      </c>
      <c r="H143" s="218"/>
      <c r="I143" s="212" t="str">
        <f t="shared" si="12"/>
        <v/>
      </c>
      <c r="J143" s="337"/>
      <c r="K143" s="11" t="str">
        <f>Wettkampfdaten!A3</f>
        <v>KiLa Wettkampf Altenstadt 2024</v>
      </c>
      <c r="L143" s="9" t="str">
        <f>Wettkampfdaten!D3</f>
        <v>08./09.06.2024</v>
      </c>
      <c r="M143" s="10" t="str">
        <f>Wettkampfdaten!F3</f>
        <v>Altenstadt</v>
      </c>
      <c r="N143" s="22" t="s">
        <v>30</v>
      </c>
      <c r="O143" s="30" t="str">
        <f>'Auswertung U12'!$Q$14</f>
        <v/>
      </c>
      <c r="P143" s="22" t="str">
        <f>'Auswertung U12'!$P$14</f>
        <v/>
      </c>
      <c r="Q143" s="61">
        <f>IF(Wettkampfdaten!$E$5&lt;&gt;"",COUNTA($C$134:$C$144)*Wettkampfdaten!$E$5,Wettkampfdaten!$E$6)</f>
        <v>30</v>
      </c>
    </row>
    <row r="144" spans="1:17" ht="15.75" thickBot="1" x14ac:dyDescent="0.25">
      <c r="A144" s="89">
        <v>11</v>
      </c>
      <c r="B144" s="95"/>
      <c r="C144" s="96"/>
      <c r="D144" s="97"/>
      <c r="E144" s="98"/>
      <c r="F144" s="98"/>
      <c r="G144" s="99" t="str">
        <f>IF(C144&lt;&gt; "",G134,"")</f>
        <v/>
      </c>
      <c r="H144" s="219"/>
      <c r="I144" s="212" t="str">
        <f t="shared" si="12"/>
        <v/>
      </c>
      <c r="J144" s="338"/>
      <c r="K144" s="11" t="str">
        <f>Wettkampfdaten!A3</f>
        <v>KiLa Wettkampf Altenstadt 2024</v>
      </c>
      <c r="L144" s="9" t="str">
        <f>Wettkampfdaten!D3</f>
        <v>08./09.06.2024</v>
      </c>
      <c r="M144" s="10" t="str">
        <f>Wettkampfdaten!F3</f>
        <v>Altenstadt</v>
      </c>
      <c r="N144" s="22" t="s">
        <v>30</v>
      </c>
      <c r="O144" s="30" t="str">
        <f>'Auswertung U12'!$Q$14</f>
        <v/>
      </c>
      <c r="P144" s="22" t="str">
        <f>'Auswertung U12'!$P$14</f>
        <v/>
      </c>
      <c r="Q144" s="61">
        <f>IF(Wettkampfdaten!$E$5&lt;&gt;"",COUNTA($C$134:$C$144)*Wettkampfdaten!$E$5,Wettkampfdaten!$E$6)</f>
        <v>30</v>
      </c>
    </row>
    <row r="145" spans="1:17" x14ac:dyDescent="0.2">
      <c r="A145" s="63">
        <v>1</v>
      </c>
      <c r="B145" s="64"/>
      <c r="C145" s="75"/>
      <c r="D145" s="76"/>
      <c r="E145" s="65"/>
      <c r="F145" s="65"/>
      <c r="G145" s="66"/>
      <c r="H145" s="220"/>
      <c r="I145" s="213"/>
      <c r="J145" s="336" t="s">
        <v>25</v>
      </c>
      <c r="K145" s="11" t="str">
        <f>Wettkampfdaten!A3</f>
        <v>KiLa Wettkampf Altenstadt 2024</v>
      </c>
      <c r="L145" s="9" t="str">
        <f>Wettkampfdaten!D3</f>
        <v>08./09.06.2024</v>
      </c>
      <c r="M145" s="10" t="str">
        <f>Wettkampfdaten!F3</f>
        <v>Altenstadt</v>
      </c>
      <c r="N145" s="22" t="s">
        <v>30</v>
      </c>
      <c r="O145" s="30" t="str">
        <f>'Auswertung U12'!$Q$15</f>
        <v/>
      </c>
      <c r="P145" s="22" t="str">
        <f>'Auswertung U12'!$P$15</f>
        <v/>
      </c>
      <c r="Q145" s="61">
        <f>IF(Wettkampfdaten!$E$5&lt;&gt;"",COUNTA($C$145:$C$155)*Wettkampfdaten!$E$5,Wettkampfdaten!$E$6)</f>
        <v>30</v>
      </c>
    </row>
    <row r="146" spans="1:17" x14ac:dyDescent="0.2">
      <c r="A146" s="67">
        <v>2</v>
      </c>
      <c r="B146" s="68"/>
      <c r="C146" s="77"/>
      <c r="D146" s="78"/>
      <c r="E146" s="69"/>
      <c r="F146" s="69"/>
      <c r="G146" s="70" t="str">
        <f>IF(C146&lt;&gt; "",G145,"")</f>
        <v/>
      </c>
      <c r="H146" s="221"/>
      <c r="I146" s="214" t="str">
        <f>IF(C146&lt;&gt; "",I$145,"")</f>
        <v/>
      </c>
      <c r="J146" s="337"/>
      <c r="K146" s="11" t="str">
        <f>Wettkampfdaten!A3</f>
        <v>KiLa Wettkampf Altenstadt 2024</v>
      </c>
      <c r="L146" s="9" t="str">
        <f>Wettkampfdaten!D3</f>
        <v>08./09.06.2024</v>
      </c>
      <c r="M146" s="10" t="str">
        <f>Wettkampfdaten!F3</f>
        <v>Altenstadt</v>
      </c>
      <c r="N146" s="22" t="s">
        <v>30</v>
      </c>
      <c r="O146" s="30" t="str">
        <f>'Auswertung U12'!$Q$15</f>
        <v/>
      </c>
      <c r="P146" s="22" t="str">
        <f>'Auswertung U12'!$P$15</f>
        <v/>
      </c>
      <c r="Q146" s="61">
        <f>IF(Wettkampfdaten!$E$5&lt;&gt;"",COUNTA($C$145:$C$155)*Wettkampfdaten!$E$5,Wettkampfdaten!$E$6)</f>
        <v>30</v>
      </c>
    </row>
    <row r="147" spans="1:17" x14ac:dyDescent="0.2">
      <c r="A147" s="67">
        <v>3</v>
      </c>
      <c r="B147" s="68"/>
      <c r="C147" s="77"/>
      <c r="D147" s="78"/>
      <c r="E147" s="69"/>
      <c r="F147" s="69"/>
      <c r="G147" s="70" t="str">
        <f>IF(C147&lt;&gt; "",G145,"")</f>
        <v/>
      </c>
      <c r="H147" s="221"/>
      <c r="I147" s="214" t="str">
        <f t="shared" ref="I147:I155" si="13">IF(C147&lt;&gt; "",I$145,"")</f>
        <v/>
      </c>
      <c r="J147" s="337"/>
      <c r="K147" s="11" t="str">
        <f>Wettkampfdaten!A3</f>
        <v>KiLa Wettkampf Altenstadt 2024</v>
      </c>
      <c r="L147" s="9" t="str">
        <f>Wettkampfdaten!D3</f>
        <v>08./09.06.2024</v>
      </c>
      <c r="M147" s="10" t="str">
        <f>Wettkampfdaten!F3</f>
        <v>Altenstadt</v>
      </c>
      <c r="N147" s="22" t="s">
        <v>30</v>
      </c>
      <c r="O147" s="30" t="str">
        <f>'Auswertung U12'!$Q$15</f>
        <v/>
      </c>
      <c r="P147" s="22" t="str">
        <f>'Auswertung U12'!$P$15</f>
        <v/>
      </c>
      <c r="Q147" s="61">
        <f>IF(Wettkampfdaten!$E$5&lt;&gt;"",COUNTA($C$145:$C$155)*Wettkampfdaten!$E$5,Wettkampfdaten!$E$6)</f>
        <v>30</v>
      </c>
    </row>
    <row r="148" spans="1:17" x14ac:dyDescent="0.2">
      <c r="A148" s="67">
        <v>4</v>
      </c>
      <c r="B148" s="68"/>
      <c r="C148" s="77"/>
      <c r="D148" s="78"/>
      <c r="E148" s="69"/>
      <c r="F148" s="69"/>
      <c r="G148" s="70" t="str">
        <f>IF(C148&lt;&gt; "",G145,"")</f>
        <v/>
      </c>
      <c r="H148" s="221"/>
      <c r="I148" s="214" t="str">
        <f t="shared" si="13"/>
        <v/>
      </c>
      <c r="J148" s="337"/>
      <c r="K148" s="11" t="str">
        <f>Wettkampfdaten!A3</f>
        <v>KiLa Wettkampf Altenstadt 2024</v>
      </c>
      <c r="L148" s="9" t="str">
        <f>Wettkampfdaten!D3</f>
        <v>08./09.06.2024</v>
      </c>
      <c r="M148" s="10" t="str">
        <f>Wettkampfdaten!F3</f>
        <v>Altenstadt</v>
      </c>
      <c r="N148" s="22" t="s">
        <v>30</v>
      </c>
      <c r="O148" s="30" t="str">
        <f>'Auswertung U12'!$Q$15</f>
        <v/>
      </c>
      <c r="P148" s="22" t="str">
        <f>'Auswertung U12'!$P$15</f>
        <v/>
      </c>
      <c r="Q148" s="61">
        <f>IF(Wettkampfdaten!$E$5&lt;&gt;"",COUNTA($C$145:$C$155)*Wettkampfdaten!$E$5,Wettkampfdaten!$E$6)</f>
        <v>30</v>
      </c>
    </row>
    <row r="149" spans="1:17" x14ac:dyDescent="0.2">
      <c r="A149" s="67">
        <v>5</v>
      </c>
      <c r="B149" s="68"/>
      <c r="C149" s="77"/>
      <c r="D149" s="78"/>
      <c r="E149" s="69"/>
      <c r="F149" s="69"/>
      <c r="G149" s="70" t="str">
        <f>IF(C149&lt;&gt; "",G145,"")</f>
        <v/>
      </c>
      <c r="H149" s="221"/>
      <c r="I149" s="214" t="str">
        <f t="shared" si="13"/>
        <v/>
      </c>
      <c r="J149" s="337"/>
      <c r="K149" s="11" t="str">
        <f>Wettkampfdaten!A3</f>
        <v>KiLa Wettkampf Altenstadt 2024</v>
      </c>
      <c r="L149" s="9" t="str">
        <f>Wettkampfdaten!D3</f>
        <v>08./09.06.2024</v>
      </c>
      <c r="M149" s="10" t="str">
        <f>Wettkampfdaten!F3</f>
        <v>Altenstadt</v>
      </c>
      <c r="N149" s="22" t="s">
        <v>30</v>
      </c>
      <c r="O149" s="30" t="str">
        <f>'Auswertung U12'!$Q$15</f>
        <v/>
      </c>
      <c r="P149" s="22" t="str">
        <f>'Auswertung U12'!$P$15</f>
        <v/>
      </c>
      <c r="Q149" s="61">
        <f>IF(Wettkampfdaten!$E$5&lt;&gt;"",COUNTA($C$145:$C$155)*Wettkampfdaten!$E$5,Wettkampfdaten!$E$6)</f>
        <v>30</v>
      </c>
    </row>
    <row r="150" spans="1:17" x14ac:dyDescent="0.2">
      <c r="A150" s="67">
        <v>6</v>
      </c>
      <c r="B150" s="68"/>
      <c r="C150" s="77"/>
      <c r="D150" s="78"/>
      <c r="E150" s="69"/>
      <c r="F150" s="69"/>
      <c r="G150" s="70" t="str">
        <f>IF(C150&lt;&gt; "",G145,"")</f>
        <v/>
      </c>
      <c r="H150" s="221"/>
      <c r="I150" s="214" t="str">
        <f t="shared" si="13"/>
        <v/>
      </c>
      <c r="J150" s="337"/>
      <c r="K150" s="11" t="str">
        <f>Wettkampfdaten!A3</f>
        <v>KiLa Wettkampf Altenstadt 2024</v>
      </c>
      <c r="L150" s="9" t="str">
        <f>Wettkampfdaten!D3</f>
        <v>08./09.06.2024</v>
      </c>
      <c r="M150" s="10" t="str">
        <f>Wettkampfdaten!F3</f>
        <v>Altenstadt</v>
      </c>
      <c r="N150" s="22" t="s">
        <v>30</v>
      </c>
      <c r="O150" s="30" t="str">
        <f>'Auswertung U12'!$Q$15</f>
        <v/>
      </c>
      <c r="P150" s="22" t="str">
        <f>'Auswertung U12'!$P$15</f>
        <v/>
      </c>
      <c r="Q150" s="61">
        <f>IF(Wettkampfdaten!$E$5&lt;&gt;"",COUNTA($C$145:$C$155)*Wettkampfdaten!$E$5,Wettkampfdaten!$E$6)</f>
        <v>30</v>
      </c>
    </row>
    <row r="151" spans="1:17" x14ac:dyDescent="0.2">
      <c r="A151" s="67">
        <v>7</v>
      </c>
      <c r="B151" s="68"/>
      <c r="C151" s="77"/>
      <c r="D151" s="78"/>
      <c r="E151" s="69"/>
      <c r="F151" s="69"/>
      <c r="G151" s="70" t="str">
        <f>IF(C151&lt;&gt; "",G145,"")</f>
        <v/>
      </c>
      <c r="H151" s="221"/>
      <c r="I151" s="214" t="str">
        <f t="shared" si="13"/>
        <v/>
      </c>
      <c r="J151" s="337"/>
      <c r="K151" s="11" t="str">
        <f>Wettkampfdaten!A3</f>
        <v>KiLa Wettkampf Altenstadt 2024</v>
      </c>
      <c r="L151" s="9" t="str">
        <f>Wettkampfdaten!D3</f>
        <v>08./09.06.2024</v>
      </c>
      <c r="M151" s="10" t="str">
        <f>Wettkampfdaten!F3</f>
        <v>Altenstadt</v>
      </c>
      <c r="N151" s="22" t="s">
        <v>30</v>
      </c>
      <c r="O151" s="30" t="str">
        <f>'Auswertung U12'!$Q$15</f>
        <v/>
      </c>
      <c r="P151" s="22" t="str">
        <f>'Auswertung U12'!$P$15</f>
        <v/>
      </c>
      <c r="Q151" s="61">
        <f>IF(Wettkampfdaten!$E$5&lt;&gt;"",COUNTA($C$145:$C$155)*Wettkampfdaten!$E$5,Wettkampfdaten!$E$6)</f>
        <v>30</v>
      </c>
    </row>
    <row r="152" spans="1:17" x14ac:dyDescent="0.2">
      <c r="A152" s="67">
        <v>8</v>
      </c>
      <c r="B152" s="68"/>
      <c r="C152" s="77"/>
      <c r="D152" s="78"/>
      <c r="E152" s="69"/>
      <c r="F152" s="69"/>
      <c r="G152" s="70" t="str">
        <f>IF(C152&lt;&gt; "",G145,"")</f>
        <v/>
      </c>
      <c r="H152" s="221"/>
      <c r="I152" s="214" t="str">
        <f t="shared" si="13"/>
        <v/>
      </c>
      <c r="J152" s="337"/>
      <c r="K152" s="11" t="str">
        <f>Wettkampfdaten!A3</f>
        <v>KiLa Wettkampf Altenstadt 2024</v>
      </c>
      <c r="L152" s="9" t="str">
        <f>Wettkampfdaten!D3</f>
        <v>08./09.06.2024</v>
      </c>
      <c r="M152" s="10" t="str">
        <f>Wettkampfdaten!F3</f>
        <v>Altenstadt</v>
      </c>
      <c r="N152" s="22" t="s">
        <v>30</v>
      </c>
      <c r="O152" s="30" t="str">
        <f>'Auswertung U12'!$Q$15</f>
        <v/>
      </c>
      <c r="P152" s="22" t="str">
        <f>'Auswertung U12'!$P$15</f>
        <v/>
      </c>
      <c r="Q152" s="61">
        <f>IF(Wettkampfdaten!$E$5&lt;&gt;"",COUNTA($C$145:$C$155)*Wettkampfdaten!$E$5,Wettkampfdaten!$E$6)</f>
        <v>30</v>
      </c>
    </row>
    <row r="153" spans="1:17" x14ac:dyDescent="0.2">
      <c r="A153" s="67">
        <v>9</v>
      </c>
      <c r="B153" s="68"/>
      <c r="C153" s="77"/>
      <c r="D153" s="78"/>
      <c r="E153" s="69"/>
      <c r="F153" s="69"/>
      <c r="G153" s="70" t="str">
        <f>IF(C153&lt;&gt; "",G145,"")</f>
        <v/>
      </c>
      <c r="H153" s="221"/>
      <c r="I153" s="214" t="str">
        <f t="shared" si="13"/>
        <v/>
      </c>
      <c r="J153" s="337"/>
      <c r="K153" s="11" t="str">
        <f>Wettkampfdaten!A3</f>
        <v>KiLa Wettkampf Altenstadt 2024</v>
      </c>
      <c r="L153" s="9" t="str">
        <f>Wettkampfdaten!D3</f>
        <v>08./09.06.2024</v>
      </c>
      <c r="M153" s="10" t="str">
        <f>Wettkampfdaten!F3</f>
        <v>Altenstadt</v>
      </c>
      <c r="N153" s="22" t="s">
        <v>30</v>
      </c>
      <c r="O153" s="30" t="str">
        <f>'Auswertung U12'!$Q$15</f>
        <v/>
      </c>
      <c r="P153" s="22" t="str">
        <f>'Auswertung U12'!$P$15</f>
        <v/>
      </c>
      <c r="Q153" s="61">
        <f>IF(Wettkampfdaten!$E$5&lt;&gt;"",COUNTA($C$145:$C$155)*Wettkampfdaten!$E$5,Wettkampfdaten!$E$6)</f>
        <v>30</v>
      </c>
    </row>
    <row r="154" spans="1:17" x14ac:dyDescent="0.2">
      <c r="A154" s="67">
        <v>10</v>
      </c>
      <c r="B154" s="68"/>
      <c r="C154" s="77"/>
      <c r="D154" s="78"/>
      <c r="E154" s="69"/>
      <c r="F154" s="69"/>
      <c r="G154" s="70" t="str">
        <f>IF(C154&lt;&gt; "",G145,"")</f>
        <v/>
      </c>
      <c r="H154" s="221"/>
      <c r="I154" s="214" t="str">
        <f t="shared" si="13"/>
        <v/>
      </c>
      <c r="J154" s="337"/>
      <c r="K154" s="11" t="str">
        <f>Wettkampfdaten!A3</f>
        <v>KiLa Wettkampf Altenstadt 2024</v>
      </c>
      <c r="L154" s="9" t="str">
        <f>Wettkampfdaten!D3</f>
        <v>08./09.06.2024</v>
      </c>
      <c r="M154" s="10" t="str">
        <f>Wettkampfdaten!F3</f>
        <v>Altenstadt</v>
      </c>
      <c r="N154" s="22" t="s">
        <v>30</v>
      </c>
      <c r="O154" s="30" t="str">
        <f>'Auswertung U12'!$Q$15</f>
        <v/>
      </c>
      <c r="P154" s="22" t="str">
        <f>'Auswertung U12'!$P$15</f>
        <v/>
      </c>
      <c r="Q154" s="61">
        <f>IF(Wettkampfdaten!$E$5&lt;&gt;"",COUNTA($C$145:$C$155)*Wettkampfdaten!$E$5,Wettkampfdaten!$E$6)</f>
        <v>30</v>
      </c>
    </row>
    <row r="155" spans="1:17" ht="15.75" thickBot="1" x14ac:dyDescent="0.25">
      <c r="A155" s="71">
        <v>11</v>
      </c>
      <c r="B155" s="72"/>
      <c r="C155" s="79"/>
      <c r="D155" s="80"/>
      <c r="E155" s="73"/>
      <c r="F155" s="73"/>
      <c r="G155" s="74" t="str">
        <f>IF(C155&lt;&gt; "",G145,"")</f>
        <v/>
      </c>
      <c r="H155" s="222"/>
      <c r="I155" s="215" t="str">
        <f t="shared" si="13"/>
        <v/>
      </c>
      <c r="J155" s="338"/>
      <c r="K155" s="11" t="str">
        <f>Wettkampfdaten!A3</f>
        <v>KiLa Wettkampf Altenstadt 2024</v>
      </c>
      <c r="L155" s="9" t="str">
        <f>Wettkampfdaten!D3</f>
        <v>08./09.06.2024</v>
      </c>
      <c r="M155" s="10" t="str">
        <f>Wettkampfdaten!F3</f>
        <v>Altenstadt</v>
      </c>
      <c r="N155" s="22" t="s">
        <v>30</v>
      </c>
      <c r="O155" s="30" t="str">
        <f>'Auswertung U12'!$Q$15</f>
        <v/>
      </c>
      <c r="P155" s="22" t="str">
        <f>'Auswertung U12'!$P$15</f>
        <v/>
      </c>
      <c r="Q155" s="61">
        <f>IF(Wettkampfdaten!$E$5&lt;&gt;"",COUNTA($C$145:$C$155)*Wettkampfdaten!$E$5,Wettkampfdaten!$E$6)</f>
        <v>30</v>
      </c>
    </row>
    <row r="156" spans="1:17" x14ac:dyDescent="0.2">
      <c r="A156" s="81">
        <v>1</v>
      </c>
      <c r="B156" s="82"/>
      <c r="C156" s="90"/>
      <c r="D156" s="91"/>
      <c r="E156" s="83"/>
      <c r="F156" s="83"/>
      <c r="G156" s="84"/>
      <c r="H156" s="217"/>
      <c r="I156" s="211"/>
      <c r="J156" s="336" t="s">
        <v>26</v>
      </c>
      <c r="K156" s="11" t="str">
        <f>Wettkampfdaten!A3</f>
        <v>KiLa Wettkampf Altenstadt 2024</v>
      </c>
      <c r="L156" s="9" t="str">
        <f>Wettkampfdaten!D3</f>
        <v>08./09.06.2024</v>
      </c>
      <c r="M156" s="10" t="str">
        <f>Wettkampfdaten!F3</f>
        <v>Altenstadt</v>
      </c>
      <c r="N156" s="22" t="s">
        <v>30</v>
      </c>
      <c r="O156" s="30" t="str">
        <f>'Auswertung U12'!$Q$16</f>
        <v/>
      </c>
      <c r="P156" s="22" t="str">
        <f>'Auswertung U12'!$P$16</f>
        <v/>
      </c>
      <c r="Q156" s="61">
        <f>IF(Wettkampfdaten!$E$5&lt;&gt;"",COUNTA($C$156:$C$166)*Wettkampfdaten!$E$5,Wettkampfdaten!$E$6)</f>
        <v>30</v>
      </c>
    </row>
    <row r="157" spans="1:17" x14ac:dyDescent="0.2">
      <c r="A157" s="86">
        <v>2</v>
      </c>
      <c r="B157" s="87"/>
      <c r="C157" s="92"/>
      <c r="D157" s="93"/>
      <c r="E157" s="85"/>
      <c r="F157" s="85"/>
      <c r="G157" s="88" t="str">
        <f>IF(C157&lt;&gt; "",G156,"")</f>
        <v/>
      </c>
      <c r="H157" s="218"/>
      <c r="I157" s="212" t="str">
        <f>IF(C157&lt;&gt; "",I$156,"")</f>
        <v/>
      </c>
      <c r="J157" s="337"/>
      <c r="K157" s="11" t="str">
        <f>Wettkampfdaten!A3</f>
        <v>KiLa Wettkampf Altenstadt 2024</v>
      </c>
      <c r="L157" s="9" t="str">
        <f>Wettkampfdaten!D3</f>
        <v>08./09.06.2024</v>
      </c>
      <c r="M157" s="10" t="str">
        <f>Wettkampfdaten!F3</f>
        <v>Altenstadt</v>
      </c>
      <c r="N157" s="22" t="s">
        <v>30</v>
      </c>
      <c r="O157" s="30" t="str">
        <f>'Auswertung U12'!$Q$16</f>
        <v/>
      </c>
      <c r="P157" s="22" t="str">
        <f>'Auswertung U12'!$P$16</f>
        <v/>
      </c>
      <c r="Q157" s="61">
        <f>IF(Wettkampfdaten!$E$5&lt;&gt;"",COUNTA($C$156:$C$166)*Wettkampfdaten!$E$5,Wettkampfdaten!$E$6)</f>
        <v>30</v>
      </c>
    </row>
    <row r="158" spans="1:17" x14ac:dyDescent="0.2">
      <c r="A158" s="86">
        <v>3</v>
      </c>
      <c r="B158" s="87"/>
      <c r="C158" s="92"/>
      <c r="D158" s="93"/>
      <c r="E158" s="85"/>
      <c r="F158" s="85"/>
      <c r="G158" s="88" t="str">
        <f>IF(C158&lt;&gt; "",G156,"")</f>
        <v/>
      </c>
      <c r="H158" s="218"/>
      <c r="I158" s="212" t="str">
        <f t="shared" ref="I158:I166" si="14">IF(C158&lt;&gt; "",I$156,"")</f>
        <v/>
      </c>
      <c r="J158" s="337"/>
      <c r="K158" s="11" t="str">
        <f>Wettkampfdaten!A3</f>
        <v>KiLa Wettkampf Altenstadt 2024</v>
      </c>
      <c r="L158" s="9" t="str">
        <f>Wettkampfdaten!D3</f>
        <v>08./09.06.2024</v>
      </c>
      <c r="M158" s="10" t="str">
        <f>Wettkampfdaten!F3</f>
        <v>Altenstadt</v>
      </c>
      <c r="N158" s="22" t="s">
        <v>30</v>
      </c>
      <c r="O158" s="30" t="str">
        <f>'Auswertung U12'!$Q$16</f>
        <v/>
      </c>
      <c r="P158" s="22" t="str">
        <f>'Auswertung U12'!$P$16</f>
        <v/>
      </c>
      <c r="Q158" s="61">
        <f>IF(Wettkampfdaten!$E$5&lt;&gt;"",COUNTA($C$156:$C$166)*Wettkampfdaten!$E$5,Wettkampfdaten!$E$6)</f>
        <v>30</v>
      </c>
    </row>
    <row r="159" spans="1:17" x14ac:dyDescent="0.2">
      <c r="A159" s="86">
        <v>4</v>
      </c>
      <c r="B159" s="87"/>
      <c r="C159" s="92"/>
      <c r="D159" s="93"/>
      <c r="E159" s="85"/>
      <c r="F159" s="85"/>
      <c r="G159" s="88" t="str">
        <f>IF(C159&lt;&gt; "",G156,"")</f>
        <v/>
      </c>
      <c r="H159" s="218"/>
      <c r="I159" s="212" t="str">
        <f t="shared" si="14"/>
        <v/>
      </c>
      <c r="J159" s="337"/>
      <c r="K159" s="11" t="str">
        <f>Wettkampfdaten!A3</f>
        <v>KiLa Wettkampf Altenstadt 2024</v>
      </c>
      <c r="L159" s="9" t="str">
        <f>Wettkampfdaten!D3</f>
        <v>08./09.06.2024</v>
      </c>
      <c r="M159" s="10" t="str">
        <f>Wettkampfdaten!F3</f>
        <v>Altenstadt</v>
      </c>
      <c r="N159" s="22" t="s">
        <v>30</v>
      </c>
      <c r="O159" s="30" t="str">
        <f>'Auswertung U12'!$Q$16</f>
        <v/>
      </c>
      <c r="P159" s="22" t="str">
        <f>'Auswertung U12'!$P$16</f>
        <v/>
      </c>
      <c r="Q159" s="61">
        <f>IF(Wettkampfdaten!$E$5&lt;&gt;"",COUNTA($C$156:$C$166)*Wettkampfdaten!$E$5,Wettkampfdaten!$E$6)</f>
        <v>30</v>
      </c>
    </row>
    <row r="160" spans="1:17" x14ac:dyDescent="0.2">
      <c r="A160" s="86">
        <v>5</v>
      </c>
      <c r="B160" s="87"/>
      <c r="C160" s="92"/>
      <c r="D160" s="93"/>
      <c r="E160" s="85"/>
      <c r="F160" s="85"/>
      <c r="G160" s="88" t="str">
        <f>IF(C160&lt;&gt; "",G156,"")</f>
        <v/>
      </c>
      <c r="H160" s="218"/>
      <c r="I160" s="212" t="str">
        <f t="shared" si="14"/>
        <v/>
      </c>
      <c r="J160" s="337"/>
      <c r="K160" s="11" t="str">
        <f>Wettkampfdaten!A3</f>
        <v>KiLa Wettkampf Altenstadt 2024</v>
      </c>
      <c r="L160" s="9" t="str">
        <f>Wettkampfdaten!D3</f>
        <v>08./09.06.2024</v>
      </c>
      <c r="M160" s="10" t="str">
        <f>Wettkampfdaten!F3</f>
        <v>Altenstadt</v>
      </c>
      <c r="N160" s="22" t="s">
        <v>30</v>
      </c>
      <c r="O160" s="30" t="str">
        <f>'Auswertung U12'!$Q$16</f>
        <v/>
      </c>
      <c r="P160" s="22" t="str">
        <f>'Auswertung U12'!$P$16</f>
        <v/>
      </c>
      <c r="Q160" s="61">
        <f>IF(Wettkampfdaten!$E$5&lt;&gt;"",COUNTA($C$156:$C$166)*Wettkampfdaten!$E$5,Wettkampfdaten!$E$6)</f>
        <v>30</v>
      </c>
    </row>
    <row r="161" spans="1:17" x14ac:dyDescent="0.2">
      <c r="A161" s="86">
        <v>6</v>
      </c>
      <c r="B161" s="87"/>
      <c r="C161" s="92"/>
      <c r="D161" s="93"/>
      <c r="E161" s="85"/>
      <c r="F161" s="85"/>
      <c r="G161" s="88" t="str">
        <f>IF(C161&lt;&gt; "",G156,"")</f>
        <v/>
      </c>
      <c r="H161" s="218"/>
      <c r="I161" s="212" t="str">
        <f t="shared" si="14"/>
        <v/>
      </c>
      <c r="J161" s="337"/>
      <c r="K161" s="11" t="str">
        <f>Wettkampfdaten!A3</f>
        <v>KiLa Wettkampf Altenstadt 2024</v>
      </c>
      <c r="L161" s="9" t="str">
        <f>Wettkampfdaten!D3</f>
        <v>08./09.06.2024</v>
      </c>
      <c r="M161" s="10" t="str">
        <f>Wettkampfdaten!F3</f>
        <v>Altenstadt</v>
      </c>
      <c r="N161" s="22" t="s">
        <v>30</v>
      </c>
      <c r="O161" s="30" t="str">
        <f>'Auswertung U12'!$Q$16</f>
        <v/>
      </c>
      <c r="P161" s="22" t="str">
        <f>'Auswertung U12'!$P$16</f>
        <v/>
      </c>
      <c r="Q161" s="61">
        <f>IF(Wettkampfdaten!$E$5&lt;&gt;"",COUNTA($C$156:$C$166)*Wettkampfdaten!$E$5,Wettkampfdaten!$E$6)</f>
        <v>30</v>
      </c>
    </row>
    <row r="162" spans="1:17" x14ac:dyDescent="0.2">
      <c r="A162" s="86">
        <v>7</v>
      </c>
      <c r="B162" s="87"/>
      <c r="C162" s="92"/>
      <c r="D162" s="93"/>
      <c r="E162" s="85"/>
      <c r="F162" s="85"/>
      <c r="G162" s="88" t="str">
        <f>IF(C162&lt;&gt; "",G156,"")</f>
        <v/>
      </c>
      <c r="H162" s="218"/>
      <c r="I162" s="212" t="str">
        <f t="shared" si="14"/>
        <v/>
      </c>
      <c r="J162" s="337"/>
      <c r="K162" s="11" t="str">
        <f>Wettkampfdaten!A3</f>
        <v>KiLa Wettkampf Altenstadt 2024</v>
      </c>
      <c r="L162" s="9" t="str">
        <f>Wettkampfdaten!D3</f>
        <v>08./09.06.2024</v>
      </c>
      <c r="M162" s="10" t="str">
        <f>Wettkampfdaten!F3</f>
        <v>Altenstadt</v>
      </c>
      <c r="N162" s="22" t="s">
        <v>30</v>
      </c>
      <c r="O162" s="30" t="str">
        <f>'Auswertung U12'!$Q$16</f>
        <v/>
      </c>
      <c r="P162" s="22" t="str">
        <f>'Auswertung U12'!$P$16</f>
        <v/>
      </c>
      <c r="Q162" s="61">
        <f>IF(Wettkampfdaten!$E$5&lt;&gt;"",COUNTA($C$156:$C$166)*Wettkampfdaten!$E$5,Wettkampfdaten!$E$6)</f>
        <v>30</v>
      </c>
    </row>
    <row r="163" spans="1:17" x14ac:dyDescent="0.2">
      <c r="A163" s="86">
        <v>8</v>
      </c>
      <c r="B163" s="87"/>
      <c r="C163" s="92"/>
      <c r="D163" s="93"/>
      <c r="E163" s="85"/>
      <c r="F163" s="85"/>
      <c r="G163" s="88" t="str">
        <f>IF(C163&lt;&gt; "",G156,"")</f>
        <v/>
      </c>
      <c r="H163" s="218"/>
      <c r="I163" s="212" t="str">
        <f t="shared" si="14"/>
        <v/>
      </c>
      <c r="J163" s="337"/>
      <c r="K163" s="11" t="str">
        <f>Wettkampfdaten!A3</f>
        <v>KiLa Wettkampf Altenstadt 2024</v>
      </c>
      <c r="L163" s="9" t="str">
        <f>Wettkampfdaten!D3</f>
        <v>08./09.06.2024</v>
      </c>
      <c r="M163" s="10" t="str">
        <f>Wettkampfdaten!F3</f>
        <v>Altenstadt</v>
      </c>
      <c r="N163" s="22" t="s">
        <v>30</v>
      </c>
      <c r="O163" s="30" t="str">
        <f>'Auswertung U12'!$Q$16</f>
        <v/>
      </c>
      <c r="P163" s="22" t="str">
        <f>'Auswertung U12'!$P$16</f>
        <v/>
      </c>
      <c r="Q163" s="61">
        <f>IF(Wettkampfdaten!$E$5&lt;&gt;"",COUNTA($C$156:$C$166)*Wettkampfdaten!$E$5,Wettkampfdaten!$E$6)</f>
        <v>30</v>
      </c>
    </row>
    <row r="164" spans="1:17" x14ac:dyDescent="0.2">
      <c r="A164" s="86">
        <v>9</v>
      </c>
      <c r="B164" s="87"/>
      <c r="C164" s="92"/>
      <c r="D164" s="93"/>
      <c r="E164" s="85"/>
      <c r="F164" s="85"/>
      <c r="G164" s="88" t="str">
        <f>IF(C164&lt;&gt; "",G156,"")</f>
        <v/>
      </c>
      <c r="H164" s="218"/>
      <c r="I164" s="212" t="str">
        <f t="shared" si="14"/>
        <v/>
      </c>
      <c r="J164" s="337"/>
      <c r="K164" s="11" t="str">
        <f>Wettkampfdaten!A3</f>
        <v>KiLa Wettkampf Altenstadt 2024</v>
      </c>
      <c r="L164" s="9" t="str">
        <f>Wettkampfdaten!D3</f>
        <v>08./09.06.2024</v>
      </c>
      <c r="M164" s="10" t="str">
        <f>Wettkampfdaten!F3</f>
        <v>Altenstadt</v>
      </c>
      <c r="N164" s="22" t="s">
        <v>30</v>
      </c>
      <c r="O164" s="30" t="str">
        <f>'Auswertung U12'!$Q$16</f>
        <v/>
      </c>
      <c r="P164" s="22" t="str">
        <f>'Auswertung U12'!$P$16</f>
        <v/>
      </c>
      <c r="Q164" s="61">
        <f>IF(Wettkampfdaten!$E$5&lt;&gt;"",COUNTA($C$156:$C$166)*Wettkampfdaten!$E$5,Wettkampfdaten!$E$6)</f>
        <v>30</v>
      </c>
    </row>
    <row r="165" spans="1:17" x14ac:dyDescent="0.2">
      <c r="A165" s="86">
        <v>10</v>
      </c>
      <c r="B165" s="87"/>
      <c r="C165" s="92"/>
      <c r="D165" s="93"/>
      <c r="E165" s="85"/>
      <c r="F165" s="85"/>
      <c r="G165" s="88" t="str">
        <f>IF(C165&lt;&gt; "",G156,"")</f>
        <v/>
      </c>
      <c r="H165" s="218"/>
      <c r="I165" s="212" t="str">
        <f t="shared" si="14"/>
        <v/>
      </c>
      <c r="J165" s="337"/>
      <c r="K165" s="11" t="str">
        <f>Wettkampfdaten!A3</f>
        <v>KiLa Wettkampf Altenstadt 2024</v>
      </c>
      <c r="L165" s="9" t="str">
        <f>Wettkampfdaten!D3</f>
        <v>08./09.06.2024</v>
      </c>
      <c r="M165" s="10" t="str">
        <f>Wettkampfdaten!F3</f>
        <v>Altenstadt</v>
      </c>
      <c r="N165" s="22" t="s">
        <v>30</v>
      </c>
      <c r="O165" s="30" t="str">
        <f>'Auswertung U12'!$Q$16</f>
        <v/>
      </c>
      <c r="P165" s="22" t="str">
        <f>'Auswertung U12'!$P$16</f>
        <v/>
      </c>
      <c r="Q165" s="61">
        <f>IF(Wettkampfdaten!$E$5&lt;&gt;"",COUNTA($C$156:$C$166)*Wettkampfdaten!$E$5,Wettkampfdaten!$E$6)</f>
        <v>30</v>
      </c>
    </row>
    <row r="166" spans="1:17" ht="15.75" thickBot="1" x14ac:dyDescent="0.25">
      <c r="A166" s="89">
        <v>11</v>
      </c>
      <c r="B166" s="95"/>
      <c r="C166" s="96"/>
      <c r="D166" s="97"/>
      <c r="E166" s="98"/>
      <c r="F166" s="98"/>
      <c r="G166" s="99" t="str">
        <f>IF(C166&lt;&gt; "",G156,"")</f>
        <v/>
      </c>
      <c r="H166" s="219"/>
      <c r="I166" s="212" t="str">
        <f t="shared" si="14"/>
        <v/>
      </c>
      <c r="J166" s="338"/>
      <c r="K166" s="11" t="str">
        <f>Wettkampfdaten!A3</f>
        <v>KiLa Wettkampf Altenstadt 2024</v>
      </c>
      <c r="L166" s="9" t="str">
        <f>Wettkampfdaten!D3</f>
        <v>08./09.06.2024</v>
      </c>
      <c r="M166" s="10" t="str">
        <f>Wettkampfdaten!F3</f>
        <v>Altenstadt</v>
      </c>
      <c r="N166" s="22" t="s">
        <v>30</v>
      </c>
      <c r="O166" s="30" t="str">
        <f>'Auswertung U12'!$Q$16</f>
        <v/>
      </c>
      <c r="P166" s="22" t="str">
        <f>'Auswertung U12'!$P$16</f>
        <v/>
      </c>
      <c r="Q166" s="61">
        <f>IF(Wettkampfdaten!$E$5&lt;&gt;"",COUNTA($C$156:$C$166)*Wettkampfdaten!$E$5,Wettkampfdaten!$E$6)</f>
        <v>30</v>
      </c>
    </row>
    <row r="167" spans="1:17" x14ac:dyDescent="0.2">
      <c r="A167" s="63">
        <v>1</v>
      </c>
      <c r="B167" s="64"/>
      <c r="C167" s="75"/>
      <c r="D167" s="76"/>
      <c r="E167" s="65"/>
      <c r="F167" s="65"/>
      <c r="G167" s="66"/>
      <c r="H167" s="220"/>
      <c r="I167" s="213"/>
      <c r="J167" s="336" t="s">
        <v>15</v>
      </c>
      <c r="K167" s="11" t="str">
        <f>Wettkampfdaten!A3</f>
        <v>KiLa Wettkampf Altenstadt 2024</v>
      </c>
      <c r="L167" s="9" t="str">
        <f>Wettkampfdaten!D3</f>
        <v>08./09.06.2024</v>
      </c>
      <c r="M167" s="10" t="str">
        <f>Wettkampfdaten!F3</f>
        <v>Altenstadt</v>
      </c>
      <c r="N167" s="22" t="s">
        <v>30</v>
      </c>
      <c r="O167" s="30" t="str">
        <f>'Auswertung U12'!$Q$17</f>
        <v/>
      </c>
      <c r="P167" s="22" t="str">
        <f>'Auswertung U12'!$P$17</f>
        <v/>
      </c>
      <c r="Q167" s="61">
        <f>IF(Wettkampfdaten!$E$5&lt;&gt;"",COUNTA($C$167:$C$177)*Wettkampfdaten!$E$5,Wettkampfdaten!$E$6)</f>
        <v>30</v>
      </c>
    </row>
    <row r="168" spans="1:17" x14ac:dyDescent="0.2">
      <c r="A168" s="67">
        <v>2</v>
      </c>
      <c r="B168" s="68"/>
      <c r="C168" s="77"/>
      <c r="D168" s="78"/>
      <c r="E168" s="69"/>
      <c r="F168" s="69"/>
      <c r="G168" s="70" t="str">
        <f>IF(C168&lt;&gt; "",G167,"")</f>
        <v/>
      </c>
      <c r="H168" s="221"/>
      <c r="I168" s="214" t="str">
        <f>IF(C168&lt;&gt; "",I$167,"")</f>
        <v/>
      </c>
      <c r="J168" s="337"/>
      <c r="K168" s="11" t="str">
        <f>Wettkampfdaten!A3</f>
        <v>KiLa Wettkampf Altenstadt 2024</v>
      </c>
      <c r="L168" s="9" t="str">
        <f>Wettkampfdaten!D3</f>
        <v>08./09.06.2024</v>
      </c>
      <c r="M168" s="10" t="str">
        <f>Wettkampfdaten!F3</f>
        <v>Altenstadt</v>
      </c>
      <c r="N168" s="22" t="s">
        <v>30</v>
      </c>
      <c r="O168" s="30" t="str">
        <f>'Auswertung U12'!$Q$17</f>
        <v/>
      </c>
      <c r="P168" s="22" t="str">
        <f>'Auswertung U12'!$P$17</f>
        <v/>
      </c>
      <c r="Q168" s="61">
        <f>IF(Wettkampfdaten!$E$5&lt;&gt;"",COUNTA($C$167:$C$177)*Wettkampfdaten!$E$5,Wettkampfdaten!$E$6)</f>
        <v>30</v>
      </c>
    </row>
    <row r="169" spans="1:17" x14ac:dyDescent="0.2">
      <c r="A169" s="67">
        <v>3</v>
      </c>
      <c r="B169" s="68"/>
      <c r="C169" s="77"/>
      <c r="D169" s="78"/>
      <c r="E169" s="69"/>
      <c r="F169" s="69"/>
      <c r="G169" s="70" t="str">
        <f>IF(C169&lt;&gt; "",G167,"")</f>
        <v/>
      </c>
      <c r="H169" s="221"/>
      <c r="I169" s="214" t="str">
        <f t="shared" ref="I169:I177" si="15">IF(C169&lt;&gt; "",I$167,"")</f>
        <v/>
      </c>
      <c r="J169" s="337"/>
      <c r="K169" s="11" t="str">
        <f>Wettkampfdaten!A3</f>
        <v>KiLa Wettkampf Altenstadt 2024</v>
      </c>
      <c r="L169" s="9" t="str">
        <f>Wettkampfdaten!D3</f>
        <v>08./09.06.2024</v>
      </c>
      <c r="M169" s="10" t="str">
        <f>Wettkampfdaten!F3</f>
        <v>Altenstadt</v>
      </c>
      <c r="N169" s="22" t="s">
        <v>30</v>
      </c>
      <c r="O169" s="30" t="str">
        <f>'Auswertung U12'!$Q$17</f>
        <v/>
      </c>
      <c r="P169" s="22" t="str">
        <f>'Auswertung U12'!$P$17</f>
        <v/>
      </c>
      <c r="Q169" s="61">
        <f>IF(Wettkampfdaten!$E$5&lt;&gt;"",COUNTA($C$167:$C$177)*Wettkampfdaten!$E$5,Wettkampfdaten!$E$6)</f>
        <v>30</v>
      </c>
    </row>
    <row r="170" spans="1:17" x14ac:dyDescent="0.2">
      <c r="A170" s="67">
        <v>4</v>
      </c>
      <c r="B170" s="68"/>
      <c r="C170" s="77"/>
      <c r="D170" s="78"/>
      <c r="E170" s="69"/>
      <c r="F170" s="69"/>
      <c r="G170" s="70" t="str">
        <f>IF(C170&lt;&gt; "",G167,"")</f>
        <v/>
      </c>
      <c r="H170" s="221"/>
      <c r="I170" s="214" t="str">
        <f t="shared" si="15"/>
        <v/>
      </c>
      <c r="J170" s="337"/>
      <c r="K170" s="11" t="str">
        <f>Wettkampfdaten!A3</f>
        <v>KiLa Wettkampf Altenstadt 2024</v>
      </c>
      <c r="L170" s="9" t="str">
        <f>Wettkampfdaten!D3</f>
        <v>08./09.06.2024</v>
      </c>
      <c r="M170" s="10" t="str">
        <f>Wettkampfdaten!F3</f>
        <v>Altenstadt</v>
      </c>
      <c r="N170" s="22" t="s">
        <v>30</v>
      </c>
      <c r="O170" s="30" t="str">
        <f>'Auswertung U12'!$Q$17</f>
        <v/>
      </c>
      <c r="P170" s="22" t="str">
        <f>'Auswertung U12'!$P$17</f>
        <v/>
      </c>
      <c r="Q170" s="61">
        <f>IF(Wettkampfdaten!$E$5&lt;&gt;"",COUNTA($C$167:$C$177)*Wettkampfdaten!$E$5,Wettkampfdaten!$E$6)</f>
        <v>30</v>
      </c>
    </row>
    <row r="171" spans="1:17" x14ac:dyDescent="0.2">
      <c r="A171" s="67">
        <v>5</v>
      </c>
      <c r="B171" s="68"/>
      <c r="C171" s="77"/>
      <c r="D171" s="78"/>
      <c r="E171" s="69"/>
      <c r="F171" s="69"/>
      <c r="G171" s="70" t="str">
        <f>IF(C171&lt;&gt; "",G167,"")</f>
        <v/>
      </c>
      <c r="H171" s="221"/>
      <c r="I171" s="214" t="str">
        <f t="shared" si="15"/>
        <v/>
      </c>
      <c r="J171" s="337"/>
      <c r="K171" s="11" t="str">
        <f>Wettkampfdaten!A3</f>
        <v>KiLa Wettkampf Altenstadt 2024</v>
      </c>
      <c r="L171" s="9" t="str">
        <f>Wettkampfdaten!D3</f>
        <v>08./09.06.2024</v>
      </c>
      <c r="M171" s="10" t="str">
        <f>Wettkampfdaten!F3</f>
        <v>Altenstadt</v>
      </c>
      <c r="N171" s="22" t="s">
        <v>30</v>
      </c>
      <c r="O171" s="30" t="str">
        <f>'Auswertung U12'!$Q$17</f>
        <v/>
      </c>
      <c r="P171" s="22" t="str">
        <f>'Auswertung U12'!$P$17</f>
        <v/>
      </c>
      <c r="Q171" s="61">
        <f>IF(Wettkampfdaten!$E$5&lt;&gt;"",COUNTA($C$167:$C$177)*Wettkampfdaten!$E$5,Wettkampfdaten!$E$6)</f>
        <v>30</v>
      </c>
    </row>
    <row r="172" spans="1:17" x14ac:dyDescent="0.2">
      <c r="A172" s="67">
        <v>6</v>
      </c>
      <c r="B172" s="68"/>
      <c r="C172" s="77"/>
      <c r="D172" s="78"/>
      <c r="E172" s="69"/>
      <c r="F172" s="69"/>
      <c r="G172" s="70" t="str">
        <f>IF(C172&lt;&gt; "",G167,"")</f>
        <v/>
      </c>
      <c r="H172" s="221"/>
      <c r="I172" s="214" t="str">
        <f t="shared" si="15"/>
        <v/>
      </c>
      <c r="J172" s="337"/>
      <c r="K172" s="11" t="str">
        <f>Wettkampfdaten!A3</f>
        <v>KiLa Wettkampf Altenstadt 2024</v>
      </c>
      <c r="L172" s="9" t="str">
        <f>Wettkampfdaten!D3</f>
        <v>08./09.06.2024</v>
      </c>
      <c r="M172" s="10" t="str">
        <f>Wettkampfdaten!F3</f>
        <v>Altenstadt</v>
      </c>
      <c r="N172" s="22" t="s">
        <v>30</v>
      </c>
      <c r="O172" s="30" t="str">
        <f>'Auswertung U12'!$Q$17</f>
        <v/>
      </c>
      <c r="P172" s="22" t="str">
        <f>'Auswertung U12'!$P$17</f>
        <v/>
      </c>
      <c r="Q172" s="61">
        <f>IF(Wettkampfdaten!$E$5&lt;&gt;"",COUNTA($C$167:$C$177)*Wettkampfdaten!$E$5,Wettkampfdaten!$E$6)</f>
        <v>30</v>
      </c>
    </row>
    <row r="173" spans="1:17" x14ac:dyDescent="0.2">
      <c r="A173" s="67">
        <v>7</v>
      </c>
      <c r="B173" s="68"/>
      <c r="C173" s="77"/>
      <c r="D173" s="78"/>
      <c r="E173" s="69"/>
      <c r="F173" s="69"/>
      <c r="G173" s="70" t="str">
        <f>IF(C173&lt;&gt; "",G167,"")</f>
        <v/>
      </c>
      <c r="H173" s="221"/>
      <c r="I173" s="214" t="str">
        <f t="shared" si="15"/>
        <v/>
      </c>
      <c r="J173" s="337"/>
      <c r="K173" s="11" t="str">
        <f>Wettkampfdaten!A3</f>
        <v>KiLa Wettkampf Altenstadt 2024</v>
      </c>
      <c r="L173" s="9" t="str">
        <f>Wettkampfdaten!D3</f>
        <v>08./09.06.2024</v>
      </c>
      <c r="M173" s="10" t="str">
        <f>Wettkampfdaten!F3</f>
        <v>Altenstadt</v>
      </c>
      <c r="N173" s="22" t="s">
        <v>30</v>
      </c>
      <c r="O173" s="30" t="str">
        <f>'Auswertung U12'!$Q$17</f>
        <v/>
      </c>
      <c r="P173" s="22" t="str">
        <f>'Auswertung U12'!$P$17</f>
        <v/>
      </c>
      <c r="Q173" s="61">
        <f>IF(Wettkampfdaten!$E$5&lt;&gt;"",COUNTA($C$167:$C$177)*Wettkampfdaten!$E$5,Wettkampfdaten!$E$6)</f>
        <v>30</v>
      </c>
    </row>
    <row r="174" spans="1:17" x14ac:dyDescent="0.2">
      <c r="A174" s="67">
        <v>8</v>
      </c>
      <c r="B174" s="68"/>
      <c r="C174" s="77"/>
      <c r="D174" s="78"/>
      <c r="E174" s="69"/>
      <c r="F174" s="69"/>
      <c r="G174" s="70" t="str">
        <f>IF(C174&lt;&gt; "",G167,"")</f>
        <v/>
      </c>
      <c r="H174" s="221"/>
      <c r="I174" s="214" t="str">
        <f t="shared" si="15"/>
        <v/>
      </c>
      <c r="J174" s="337"/>
      <c r="K174" s="11" t="str">
        <f>Wettkampfdaten!A3</f>
        <v>KiLa Wettkampf Altenstadt 2024</v>
      </c>
      <c r="L174" s="9" t="str">
        <f>Wettkampfdaten!D3</f>
        <v>08./09.06.2024</v>
      </c>
      <c r="M174" s="10" t="str">
        <f>Wettkampfdaten!F3</f>
        <v>Altenstadt</v>
      </c>
      <c r="N174" s="22" t="s">
        <v>30</v>
      </c>
      <c r="O174" s="30" t="str">
        <f>'Auswertung U12'!$Q$17</f>
        <v/>
      </c>
      <c r="P174" s="22" t="str">
        <f>'Auswertung U12'!$P$17</f>
        <v/>
      </c>
      <c r="Q174" s="61">
        <f>IF(Wettkampfdaten!$E$5&lt;&gt;"",COUNTA($C$167:$C$177)*Wettkampfdaten!$E$5,Wettkampfdaten!$E$6)</f>
        <v>30</v>
      </c>
    </row>
    <row r="175" spans="1:17" x14ac:dyDescent="0.2">
      <c r="A175" s="67">
        <v>9</v>
      </c>
      <c r="B175" s="68"/>
      <c r="C175" s="77"/>
      <c r="D175" s="78"/>
      <c r="E175" s="69"/>
      <c r="F175" s="69"/>
      <c r="G175" s="70" t="str">
        <f>IF(C175&lt;&gt; "",G167,"")</f>
        <v/>
      </c>
      <c r="H175" s="221"/>
      <c r="I175" s="214" t="str">
        <f t="shared" si="15"/>
        <v/>
      </c>
      <c r="J175" s="337"/>
      <c r="K175" s="11" t="str">
        <f>Wettkampfdaten!A3</f>
        <v>KiLa Wettkampf Altenstadt 2024</v>
      </c>
      <c r="L175" s="9" t="str">
        <f>Wettkampfdaten!D3</f>
        <v>08./09.06.2024</v>
      </c>
      <c r="M175" s="10" t="str">
        <f>Wettkampfdaten!F3</f>
        <v>Altenstadt</v>
      </c>
      <c r="N175" s="22" t="s">
        <v>30</v>
      </c>
      <c r="O175" s="30" t="str">
        <f>'Auswertung U12'!$Q$17</f>
        <v/>
      </c>
      <c r="P175" s="22" t="str">
        <f>'Auswertung U12'!$P$17</f>
        <v/>
      </c>
      <c r="Q175" s="61">
        <f>IF(Wettkampfdaten!$E$5&lt;&gt;"",COUNTA($C$167:$C$177)*Wettkampfdaten!$E$5,Wettkampfdaten!$E$6)</f>
        <v>30</v>
      </c>
    </row>
    <row r="176" spans="1:17" x14ac:dyDescent="0.2">
      <c r="A176" s="67">
        <v>10</v>
      </c>
      <c r="B176" s="68"/>
      <c r="C176" s="77"/>
      <c r="D176" s="78"/>
      <c r="E176" s="69"/>
      <c r="F176" s="69"/>
      <c r="G176" s="70" t="str">
        <f>IF(C176&lt;&gt; "",G167,"")</f>
        <v/>
      </c>
      <c r="H176" s="221"/>
      <c r="I176" s="214" t="str">
        <f t="shared" si="15"/>
        <v/>
      </c>
      <c r="J176" s="337"/>
      <c r="K176" s="11" t="str">
        <f>Wettkampfdaten!A3</f>
        <v>KiLa Wettkampf Altenstadt 2024</v>
      </c>
      <c r="L176" s="9" t="str">
        <f>Wettkampfdaten!D3</f>
        <v>08./09.06.2024</v>
      </c>
      <c r="M176" s="10" t="str">
        <f>Wettkampfdaten!F3</f>
        <v>Altenstadt</v>
      </c>
      <c r="N176" s="22" t="s">
        <v>30</v>
      </c>
      <c r="O176" s="30" t="str">
        <f>'Auswertung U12'!$Q$17</f>
        <v/>
      </c>
      <c r="P176" s="22" t="str">
        <f>'Auswertung U12'!$P$17</f>
        <v/>
      </c>
      <c r="Q176" s="61">
        <f>IF(Wettkampfdaten!$E$5&lt;&gt;"",COUNTA($C$167:$C$177)*Wettkampfdaten!$E$5,Wettkampfdaten!$E$6)</f>
        <v>30</v>
      </c>
    </row>
    <row r="177" spans="1:17" ht="15.75" thickBot="1" x14ac:dyDescent="0.25">
      <c r="A177" s="94">
        <v>11</v>
      </c>
      <c r="B177" s="72"/>
      <c r="C177" s="79"/>
      <c r="D177" s="80"/>
      <c r="E177" s="73"/>
      <c r="F177" s="73"/>
      <c r="G177" s="74" t="str">
        <f>IF(C177&lt;&gt; "",G167,"")</f>
        <v/>
      </c>
      <c r="H177" s="222"/>
      <c r="I177" s="214" t="str">
        <f t="shared" si="15"/>
        <v/>
      </c>
      <c r="J177" s="338"/>
      <c r="K177" s="11" t="str">
        <f>Wettkampfdaten!A3</f>
        <v>KiLa Wettkampf Altenstadt 2024</v>
      </c>
      <c r="L177" s="9" t="str">
        <f>Wettkampfdaten!D3</f>
        <v>08./09.06.2024</v>
      </c>
      <c r="M177" s="10" t="str">
        <f>Wettkampfdaten!F3</f>
        <v>Altenstadt</v>
      </c>
      <c r="N177" s="22" t="s">
        <v>30</v>
      </c>
      <c r="O177" s="30" t="str">
        <f>'Auswertung U12'!$Q$17</f>
        <v/>
      </c>
      <c r="P177" s="22" t="str">
        <f>'Auswertung U12'!$P$17</f>
        <v/>
      </c>
      <c r="Q177" s="61">
        <f>IF(Wettkampfdaten!$E$5&lt;&gt;"",COUNTA($C$167:$C$177)*Wettkampfdaten!$E$5,Wettkampfdaten!$E$6)</f>
        <v>30</v>
      </c>
    </row>
    <row r="178" spans="1:17" x14ac:dyDescent="0.2">
      <c r="K178" s="11" t="str">
        <f>Wettkampfdaten!A3</f>
        <v>KiLa Wettkampf Altenstadt 2024</v>
      </c>
      <c r="L178" s="9" t="str">
        <f>Wettkampfdaten!D3</f>
        <v>08./09.06.2024</v>
      </c>
      <c r="M178" s="10" t="str">
        <f>Wettkampfdaten!F3</f>
        <v>Altenstadt</v>
      </c>
      <c r="N178" s="22" t="s">
        <v>30</v>
      </c>
      <c r="O178" s="30" t="str">
        <f>'Auswertung U12'!$Q$17</f>
        <v/>
      </c>
      <c r="P178" s="22" t="str">
        <f>'Auswertung U12'!$P$17</f>
        <v/>
      </c>
    </row>
  </sheetData>
  <sheetProtection sheet="1" objects="1" scenarios="1"/>
  <mergeCells count="16">
    <mergeCell ref="J57:J67"/>
    <mergeCell ref="J2:J12"/>
    <mergeCell ref="J13:J23"/>
    <mergeCell ref="J24:J34"/>
    <mergeCell ref="J35:J45"/>
    <mergeCell ref="J46:J56"/>
    <mergeCell ref="J134:J144"/>
    <mergeCell ref="J145:J155"/>
    <mergeCell ref="J156:J166"/>
    <mergeCell ref="J167:J177"/>
    <mergeCell ref="J68:J78"/>
    <mergeCell ref="J79:J89"/>
    <mergeCell ref="J90:J100"/>
    <mergeCell ref="J101:J111"/>
    <mergeCell ref="J112:J122"/>
    <mergeCell ref="J123:J133"/>
  </mergeCells>
  <pageMargins left="0.7" right="0.7" top="0.78740157499999996" bottom="0.78740157499999996" header="0.3" footer="0.3"/>
  <pageSetup paperSize="9" scale="59" fitToHeight="0" orientation="portrait" r:id="rId1"/>
  <headerFooter>
    <oddFooter>&amp;R&amp;1#&amp;"Arial"&amp;9&amp;K737373Sensitivity: Private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17"/>
  <sheetViews>
    <sheetView workbookViewId="0">
      <selection activeCell="I8" sqref="I8"/>
    </sheetView>
  </sheetViews>
  <sheetFormatPr defaultColWidth="10.89453125" defaultRowHeight="15" x14ac:dyDescent="0.2"/>
  <cols>
    <col min="1" max="1" width="6.58984375" customWidth="1"/>
    <col min="2" max="2" width="23.40625" style="33" customWidth="1"/>
    <col min="3" max="3" width="20.4453125" style="34" customWidth="1"/>
    <col min="4" max="4" width="4.4375" style="34" bestFit="1" customWidth="1"/>
    <col min="5" max="5" width="20.4453125" style="34" customWidth="1"/>
    <col min="6" max="6" width="4.4375" style="34" bestFit="1" customWidth="1"/>
    <col min="7" max="7" width="20.4453125" style="34" customWidth="1"/>
    <col min="8" max="8" width="4.4375" style="34" bestFit="1" customWidth="1"/>
    <col min="9" max="9" width="20.4453125" style="34" customWidth="1"/>
    <col min="10" max="10" width="4.4375" style="34" bestFit="1" customWidth="1"/>
    <col min="11" max="12" width="8.47265625" style="33" customWidth="1"/>
    <col min="13" max="13" width="9.953125" style="25" hidden="1" customWidth="1"/>
    <col min="14" max="14" width="14.390625" style="25" hidden="1" customWidth="1"/>
    <col min="15" max="15" width="10.4921875" style="25" hidden="1" customWidth="1"/>
    <col min="16" max="16" width="13.98828125" style="25" hidden="1" customWidth="1"/>
    <col min="17" max="17" width="3.49609375" style="25" hidden="1" customWidth="1"/>
    <col min="18" max="18" width="20.04296875" style="25" hidden="1" customWidth="1"/>
    <col min="19" max="20" width="10.0859375" style="25" hidden="1" customWidth="1"/>
    <col min="21" max="21" width="13.44921875" style="35" hidden="1" customWidth="1"/>
    <col min="22" max="31" width="0" style="35" hidden="1" customWidth="1"/>
    <col min="32" max="39" width="11.43359375" style="35"/>
  </cols>
  <sheetData>
    <row r="1" spans="1:31" ht="30" customHeight="1" thickBot="1" x14ac:dyDescent="0.25">
      <c r="A1" s="342" t="s">
        <v>43</v>
      </c>
      <c r="B1" s="120" t="s">
        <v>2</v>
      </c>
      <c r="C1" s="270" t="str">
        <f>IF(Wettkampfdaten!$B$9="","",Wettkampfdaten!$B$9)</f>
        <v xml:space="preserve">Hoch-Weit-Sprung </v>
      </c>
      <c r="D1" s="121" t="s">
        <v>38</v>
      </c>
      <c r="E1" s="271" t="str">
        <f>IF(Wettkampfdaten!B10="","",Wettkampfdaten!B10)</f>
        <v>Einbeinsprung-Staffel</v>
      </c>
      <c r="F1" s="121" t="s">
        <v>38</v>
      </c>
      <c r="G1" s="272" t="str">
        <f>IF(Wettkampfdaten!B11="","",Wettkampfdaten!B11)</f>
        <v>Schlagwurf (Heuler)</v>
      </c>
      <c r="H1" s="121" t="s">
        <v>38</v>
      </c>
      <c r="I1" s="273" t="str">
        <f>IF(Wettkampfdaten!B12="","",Wettkampfdaten!B12)</f>
        <v>Hindernissprint-Staffel</v>
      </c>
      <c r="J1" s="121" t="s">
        <v>38</v>
      </c>
      <c r="K1" s="119" t="s">
        <v>32</v>
      </c>
      <c r="L1" s="120" t="s">
        <v>33</v>
      </c>
      <c r="M1" s="24" t="s">
        <v>44</v>
      </c>
      <c r="N1" s="24" t="s">
        <v>45</v>
      </c>
      <c r="O1" s="24" t="s">
        <v>47</v>
      </c>
      <c r="P1" s="24" t="s">
        <v>46</v>
      </c>
      <c r="Q1" s="24" t="s">
        <v>9</v>
      </c>
      <c r="R1" s="24" t="s">
        <v>27</v>
      </c>
      <c r="S1" s="24" t="s">
        <v>6</v>
      </c>
      <c r="T1" s="24" t="s">
        <v>8</v>
      </c>
      <c r="U1" s="24" t="s">
        <v>60</v>
      </c>
      <c r="V1" s="24" t="s">
        <v>61</v>
      </c>
      <c r="W1" s="24" t="s">
        <v>62</v>
      </c>
      <c r="X1" s="24" t="s">
        <v>63</v>
      </c>
      <c r="Y1" s="24" t="s">
        <v>64</v>
      </c>
      <c r="Z1" s="24" t="s">
        <v>65</v>
      </c>
      <c r="AA1" s="24" t="s">
        <v>66</v>
      </c>
      <c r="AB1" s="24" t="s">
        <v>67</v>
      </c>
      <c r="AC1" s="24" t="s">
        <v>68</v>
      </c>
      <c r="AD1" s="24" t="s">
        <v>69</v>
      </c>
      <c r="AE1" s="24" t="s">
        <v>70</v>
      </c>
    </row>
    <row r="2" spans="1:31" ht="18.75" customHeight="1" x14ac:dyDescent="0.2">
      <c r="A2" s="343"/>
      <c r="B2" s="105" t="str">
        <f>IF('U8'!G2="","",'U8'!G2)</f>
        <v>TSV Flitzer U8</v>
      </c>
      <c r="C2" s="278">
        <v>395</v>
      </c>
      <c r="D2" s="126">
        <f>IF(C2="","",RANK(C2,$C$2:$C17,Wettkampfdaten!$C$9))</f>
        <v>3</v>
      </c>
      <c r="E2" s="277">
        <v>283</v>
      </c>
      <c r="F2" s="126">
        <f>IF(E2="","",RANK(E2,$E$2:$E$17,Wettkampfdaten!$C$10))</f>
        <v>6</v>
      </c>
      <c r="G2" s="123">
        <v>197</v>
      </c>
      <c r="H2" s="126">
        <f>IF(G2="","",RANK(G2,$G$2:$G$17,Wettkampfdaten!$C$11))</f>
        <v>2</v>
      </c>
      <c r="I2" s="277">
        <v>85</v>
      </c>
      <c r="J2" s="126">
        <f>IF(I2="","",RANK(I2,$I$2:$I$17,Wettkampfdaten!$C$12))</f>
        <v>5</v>
      </c>
      <c r="K2" s="115">
        <f t="shared" ref="K2:K17" si="0">IF(SUM(D2,F2,H2,J2)&gt;0,SUM(D2,F2,H2,J2),"")</f>
        <v>16</v>
      </c>
      <c r="L2" s="116">
        <f>IF(K2="","",RANK(K2,$K2:K17,1))</f>
        <v>4</v>
      </c>
      <c r="M2" s="24" t="str">
        <f>IF(Wettkampfdaten!$B$9="","",Wettkampfdaten!$B$9)</f>
        <v xml:space="preserve">Hoch-Weit-Sprung </v>
      </c>
      <c r="N2" s="24" t="str">
        <f>IF(Wettkampfdaten!$B$10="","",Wettkampfdaten!$B$10)</f>
        <v>Einbeinsprung-Staffel</v>
      </c>
      <c r="O2" s="24" t="str">
        <f>IF(Wettkampfdaten!$B$11="","",Wettkampfdaten!$B$11)</f>
        <v>Schlagwurf (Heuler)</v>
      </c>
      <c r="P2" s="24" t="str">
        <f>IF(Wettkampfdaten!$B$12="","",Wettkampfdaten!$B$12)</f>
        <v>Hindernissprint-Staffel</v>
      </c>
      <c r="Q2" s="25" t="s">
        <v>10</v>
      </c>
      <c r="R2" s="25" t="str">
        <f>Wettkampfdaten!A$3</f>
        <v>KiLa Wettkampf Altenstadt 2024</v>
      </c>
      <c r="S2" s="26" t="str">
        <f>Wettkampfdaten!D$3</f>
        <v>08./09.06.2024</v>
      </c>
      <c r="T2" s="25" t="str">
        <f>Wettkampfdaten!F$3</f>
        <v>Altenstadt</v>
      </c>
      <c r="U2" s="35" t="str">
        <f ca="1">IF(INDIRECT("'U8'!C"&amp;COLUMN(B1))&lt;&gt;"",CONCATENATE(INDIRECT("'U8'!C"&amp;COLUMN(B1)),", ",INDIRECT("'U8'!D"&amp;COLUMN(B1))),"")</f>
        <v>Esslinger, Janno</v>
      </c>
      <c r="V2" s="35" t="str">
        <f t="shared" ref="V2:AE2" ca="1" si="1">IF(INDIRECT("'U8'!C"&amp;COLUMN(C1))&lt;&gt;"",CONCATENATE(INDIRECT("'U8'!C"&amp;COLUMN(C1)),", ",INDIRECT("'U8'!D"&amp;COLUMN(C1))),"")</f>
        <v>Suckart, Leon</v>
      </c>
      <c r="W2" s="35" t="str">
        <f t="shared" ca="1" si="1"/>
        <v>Okeke, Jakob</v>
      </c>
      <c r="X2" s="35" t="str">
        <f t="shared" ca="1" si="1"/>
        <v>Staudt, Chiara</v>
      </c>
      <c r="Y2" s="35" t="str">
        <f t="shared" ca="1" si="1"/>
        <v>Staudt, Felicia</v>
      </c>
      <c r="Z2" s="35" t="str">
        <f t="shared" ca="1" si="1"/>
        <v>Leu, Johannes</v>
      </c>
      <c r="AA2" s="35" t="str">
        <f t="shared" ca="1" si="1"/>
        <v>Schreiner, Amélie</v>
      </c>
      <c r="AB2" s="35" t="str">
        <f t="shared" ca="1" si="1"/>
        <v>Linde, Malia</v>
      </c>
      <c r="AC2" s="35" t="str">
        <f t="shared" ca="1" si="1"/>
        <v>Kennedy, Fern</v>
      </c>
      <c r="AD2" s="35" t="str">
        <f t="shared" ca="1" si="1"/>
        <v>Harris, Leon</v>
      </c>
      <c r="AE2" s="35" t="str">
        <f t="shared" ca="1" si="1"/>
        <v>Schirach, Luise Fritzi</v>
      </c>
    </row>
    <row r="3" spans="1:31" ht="18.75" customHeight="1" x14ac:dyDescent="0.2">
      <c r="A3" s="343"/>
      <c r="B3" s="107" t="str">
        <f>IF('U8'!G13="","",'U8'!G13)</f>
        <v>Altenstädter Minis</v>
      </c>
      <c r="C3" s="278">
        <v>455</v>
      </c>
      <c r="D3" s="127">
        <f>IF(C3="","",RANK(C3,$C$2:$C18,Wettkampfdaten!$C$9))</f>
        <v>1</v>
      </c>
      <c r="E3" s="278">
        <v>343</v>
      </c>
      <c r="F3" s="127">
        <f>IF(E3="","",RANK(E3,$E$2:$E$17,Wettkampfdaten!$C$10))</f>
        <v>2</v>
      </c>
      <c r="G3" s="32">
        <v>189</v>
      </c>
      <c r="H3" s="127">
        <f>IF(G3="","",RANK(G3,$G$2:$G$17,Wettkampfdaten!$C$11))</f>
        <v>3</v>
      </c>
      <c r="I3" s="278">
        <v>97</v>
      </c>
      <c r="J3" s="127">
        <f>IF(I3="","",RANK(I3,$I$2:$I$17,Wettkampfdaten!$C$12))</f>
        <v>1</v>
      </c>
      <c r="K3" s="111">
        <f t="shared" si="0"/>
        <v>7</v>
      </c>
      <c r="L3" s="112">
        <f>IF(K3="","",RANK(K3,$K2:K17,1))</f>
        <v>2</v>
      </c>
      <c r="M3" s="24" t="str">
        <f>IF(Wettkampfdaten!$B$9="","",Wettkampfdaten!$B$9)</f>
        <v xml:space="preserve">Hoch-Weit-Sprung </v>
      </c>
      <c r="N3" s="24" t="str">
        <f>IF(Wettkampfdaten!$B$10="","",Wettkampfdaten!$B$10)</f>
        <v>Einbeinsprung-Staffel</v>
      </c>
      <c r="O3" s="24" t="str">
        <f>IF(Wettkampfdaten!$B$11="","",Wettkampfdaten!$B$11)</f>
        <v>Schlagwurf (Heuler)</v>
      </c>
      <c r="P3" s="24" t="str">
        <f>IF(Wettkampfdaten!$B$12="","",Wettkampfdaten!$B$12)</f>
        <v>Hindernissprint-Staffel</v>
      </c>
      <c r="Q3" s="25" t="s">
        <v>10</v>
      </c>
      <c r="R3" s="25" t="str">
        <f>Wettkampfdaten!A$3</f>
        <v>KiLa Wettkampf Altenstadt 2024</v>
      </c>
      <c r="S3" s="26" t="str">
        <f>Wettkampfdaten!D$3</f>
        <v>08./09.06.2024</v>
      </c>
      <c r="T3" s="25" t="str">
        <f>Wettkampfdaten!F$3</f>
        <v>Altenstadt</v>
      </c>
      <c r="U3" s="35" t="str">
        <f ca="1">IF(INDIRECT("'U8'!C"&amp;COLUMN(M2))&lt;&gt;"",CONCATENATE(INDIRECT("'U8'!C"&amp;COLUMN(M2)),", ",INDIRECT("'U8'!D"&amp;COLUMN(M2))),"")</f>
        <v>Ciobica, Casian</v>
      </c>
      <c r="V3" s="35" t="str">
        <f t="shared" ref="V3:AE3" ca="1" si="2">IF(INDIRECT("'U8'!C"&amp;COLUMN(N2))&lt;&gt;"",CONCATENATE(INDIRECT("'U8'!C"&amp;COLUMN(N2)),", ",INDIRECT("'U8'!D"&amp;COLUMN(N2))),"")</f>
        <v>Lehwald, Emma</v>
      </c>
      <c r="W3" s="35" t="str">
        <f t="shared" ca="1" si="2"/>
        <v>Loge, Ida</v>
      </c>
      <c r="X3" s="35" t="str">
        <f t="shared" ca="1" si="2"/>
        <v>Ankisawi, Sena</v>
      </c>
      <c r="Y3" s="35" t="str">
        <f t="shared" ca="1" si="2"/>
        <v>Wakgari, Lalise</v>
      </c>
      <c r="Z3" s="35" t="str">
        <f t="shared" ca="1" si="2"/>
        <v>Trapp, Klara</v>
      </c>
      <c r="AA3" s="35" t="str">
        <f t="shared" ca="1" si="2"/>
        <v>Cannon, Lamar</v>
      </c>
      <c r="AB3" s="35" t="str">
        <f t="shared" ca="1" si="2"/>
        <v>Brzezina, Hannah</v>
      </c>
      <c r="AC3" s="35" t="str">
        <f t="shared" ca="1" si="2"/>
        <v>Eisenberg, Gabriel</v>
      </c>
      <c r="AD3" s="35" t="str">
        <f t="shared" ca="1" si="2"/>
        <v>Kunkel, Rebecca</v>
      </c>
      <c r="AE3" s="35" t="str">
        <f t="shared" ca="1" si="2"/>
        <v>Nowak, Noah</v>
      </c>
    </row>
    <row r="4" spans="1:31" ht="18.75" customHeight="1" x14ac:dyDescent="0.2">
      <c r="A4" s="343"/>
      <c r="B4" s="106" t="str">
        <f>IF('U8'!G24="","",'U8'!G24)</f>
        <v>Rote Teufel</v>
      </c>
      <c r="C4" s="279">
        <v>320</v>
      </c>
      <c r="D4" s="127">
        <f>IF(C4="","",RANK(C4,$C$2:$C19,Wettkampfdaten!$C$9))</f>
        <v>6</v>
      </c>
      <c r="E4" s="279">
        <v>306</v>
      </c>
      <c r="F4" s="127">
        <f>IF(E4="","",RANK(E4,$E$2:$E$17,Wettkampfdaten!$C$10))</f>
        <v>4</v>
      </c>
      <c r="G4" s="124">
        <v>159</v>
      </c>
      <c r="H4" s="127">
        <f>IF(G4="","",RANK(G4,$G$2:$G$17,Wettkampfdaten!$C$11))</f>
        <v>5</v>
      </c>
      <c r="I4" s="279">
        <v>95</v>
      </c>
      <c r="J4" s="127">
        <f>IF(I4="","",RANK(I4,$I$2:$I$17,Wettkampfdaten!$C$12))</f>
        <v>3</v>
      </c>
      <c r="K4" s="117">
        <f t="shared" si="0"/>
        <v>18</v>
      </c>
      <c r="L4" s="118">
        <f>IF(K4="","",RANK(K4,$K2:K17,1))</f>
        <v>5</v>
      </c>
      <c r="M4" s="24" t="str">
        <f>IF(Wettkampfdaten!$B$9="","",Wettkampfdaten!$B$9)</f>
        <v xml:space="preserve">Hoch-Weit-Sprung </v>
      </c>
      <c r="N4" s="24" t="str">
        <f>IF(Wettkampfdaten!$B$10="","",Wettkampfdaten!$B$10)</f>
        <v>Einbeinsprung-Staffel</v>
      </c>
      <c r="O4" s="24" t="str">
        <f>IF(Wettkampfdaten!$B$11="","",Wettkampfdaten!$B$11)</f>
        <v>Schlagwurf (Heuler)</v>
      </c>
      <c r="P4" s="24" t="str">
        <f>IF(Wettkampfdaten!$B$12="","",Wettkampfdaten!$B$12)</f>
        <v>Hindernissprint-Staffel</v>
      </c>
      <c r="Q4" s="25" t="s">
        <v>10</v>
      </c>
      <c r="R4" s="25" t="str">
        <f>Wettkampfdaten!A$3</f>
        <v>KiLa Wettkampf Altenstadt 2024</v>
      </c>
      <c r="S4" s="26" t="str">
        <f>Wettkampfdaten!D$3</f>
        <v>08./09.06.2024</v>
      </c>
      <c r="T4" s="25" t="str">
        <f>Wettkampfdaten!F$3</f>
        <v>Altenstadt</v>
      </c>
      <c r="U4" s="35" t="str">
        <f ca="1">IF(INDIRECT("'U8'!C"&amp;COLUMN(X3))&lt;&gt;"",CONCATENATE(INDIRECT("'U8'!C"&amp;COLUMN(X3)),", ",INDIRECT("'U8'!D"&amp;COLUMN(X3))),"")</f>
        <v>Merten, Jana</v>
      </c>
      <c r="V4" s="35" t="str">
        <f t="shared" ref="V4:AE4" ca="1" si="3">IF(INDIRECT("'U8'!C"&amp;COLUMN(Y3))&lt;&gt;"",CONCATENATE(INDIRECT("'U8'!C"&amp;COLUMN(Y3)),", ",INDIRECT("'U8'!D"&amp;COLUMN(Y3))),"")</f>
        <v>Kröger, Karolin</v>
      </c>
      <c r="W4" s="35" t="str">
        <f t="shared" ca="1" si="3"/>
        <v>Sulzbach, Selim</v>
      </c>
      <c r="X4" s="35" t="str">
        <f t="shared" ca="1" si="3"/>
        <v>Handke, Clara</v>
      </c>
      <c r="Y4" s="35" t="str">
        <f t="shared" ca="1" si="3"/>
        <v>Frank, Rafael</v>
      </c>
      <c r="Z4" s="35" t="str">
        <f t="shared" ca="1" si="3"/>
        <v>Pauls, Amelija</v>
      </c>
      <c r="AA4" s="35" t="str">
        <f t="shared" ca="1" si="3"/>
        <v>Palmer, Emilia</v>
      </c>
      <c r="AB4" s="35" t="str">
        <f t="shared" ca="1" si="3"/>
        <v/>
      </c>
      <c r="AC4" s="35" t="str">
        <f t="shared" ca="1" si="3"/>
        <v/>
      </c>
      <c r="AD4" s="35" t="str">
        <f t="shared" ca="1" si="3"/>
        <v/>
      </c>
      <c r="AE4" s="35" t="str">
        <f t="shared" ca="1" si="3"/>
        <v/>
      </c>
    </row>
    <row r="5" spans="1:31" ht="18.75" customHeight="1" x14ac:dyDescent="0.2">
      <c r="A5" s="343"/>
      <c r="B5" s="107" t="str">
        <f>IF('U8'!G35="","",'U8'!G35)</f>
        <v>Echzells jüngste KMS Kids</v>
      </c>
      <c r="C5" s="278">
        <v>380</v>
      </c>
      <c r="D5" s="127">
        <f>IF(C5="","",RANK(C5,$C$2:$C20,Wettkampfdaten!$C$9))</f>
        <v>4</v>
      </c>
      <c r="E5" s="278">
        <v>311</v>
      </c>
      <c r="F5" s="127">
        <f>IF(E5="","",RANK(E5,$E$2:$E$17,Wettkampfdaten!$C$10))</f>
        <v>3</v>
      </c>
      <c r="G5" s="32">
        <v>168</v>
      </c>
      <c r="H5" s="127">
        <f>IF(G5="","",RANK(G5,$G$2:$G$17,Wettkampfdaten!$C$11))</f>
        <v>4</v>
      </c>
      <c r="I5" s="278">
        <v>87</v>
      </c>
      <c r="J5" s="127">
        <f>IF(I5="","",RANK(I5,$I$2:$I$17,Wettkampfdaten!$C$12))</f>
        <v>4</v>
      </c>
      <c r="K5" s="110">
        <f t="shared" si="0"/>
        <v>15</v>
      </c>
      <c r="L5" s="109">
        <f>IF(K5="","",RANK(K5,$K2:K17,1))</f>
        <v>3</v>
      </c>
      <c r="M5" s="24" t="str">
        <f>IF(Wettkampfdaten!$B$9="","",Wettkampfdaten!$B$9)</f>
        <v xml:space="preserve">Hoch-Weit-Sprung </v>
      </c>
      <c r="N5" s="24" t="str">
        <f>IF(Wettkampfdaten!$B$10="","",Wettkampfdaten!$B$10)</f>
        <v>Einbeinsprung-Staffel</v>
      </c>
      <c r="O5" s="24" t="str">
        <f>IF(Wettkampfdaten!$B$11="","",Wettkampfdaten!$B$11)</f>
        <v>Schlagwurf (Heuler)</v>
      </c>
      <c r="P5" s="24" t="str">
        <f>IF(Wettkampfdaten!$B$12="","",Wettkampfdaten!$B$12)</f>
        <v>Hindernissprint-Staffel</v>
      </c>
      <c r="Q5" s="25" t="s">
        <v>10</v>
      </c>
      <c r="R5" s="25" t="str">
        <f>Wettkampfdaten!A$3</f>
        <v>KiLa Wettkampf Altenstadt 2024</v>
      </c>
      <c r="S5" s="26" t="str">
        <f>Wettkampfdaten!D$3</f>
        <v>08./09.06.2024</v>
      </c>
      <c r="T5" s="25" t="str">
        <f>Wettkampfdaten!F$3</f>
        <v>Altenstadt</v>
      </c>
      <c r="U5" s="35" t="str">
        <f ca="1">IF(INDIRECT("'U8'!C"&amp;COLUMN(AI4))&lt;&gt;"",CONCATENATE(INDIRECT("'U8'!C"&amp;COLUMN(AI4)),", ",INDIRECT("'U8'!D"&amp;COLUMN(AI4))),"")</f>
        <v>Elfes, Antea</v>
      </c>
      <c r="V5" s="35" t="str">
        <f t="shared" ref="V5:AE5" ca="1" si="4">IF(INDIRECT("'U8'!C"&amp;COLUMN(AJ4))&lt;&gt;"",CONCATENATE(INDIRECT("'U8'!C"&amp;COLUMN(AJ4)),", ",INDIRECT("'U8'!D"&amp;COLUMN(AJ4))),"")</f>
        <v>Wiertelorz, Ella</v>
      </c>
      <c r="W5" s="35" t="str">
        <f t="shared" ca="1" si="4"/>
        <v>Bönsel, Felix</v>
      </c>
      <c r="X5" s="35" t="str">
        <f t="shared" ca="1" si="4"/>
        <v>Günther, Matti</v>
      </c>
      <c r="Y5" s="35" t="str">
        <f t="shared" ca="1" si="4"/>
        <v>Schnell, Oskar</v>
      </c>
      <c r="Z5" s="35" t="str">
        <f t="shared" ca="1" si="4"/>
        <v>Barthel, Kinga</v>
      </c>
      <c r="AA5" s="35" t="str">
        <f t="shared" ca="1" si="4"/>
        <v>Barthel, Rebeka</v>
      </c>
      <c r="AB5" s="35" t="str">
        <f t="shared" ca="1" si="4"/>
        <v>Noll, Paul</v>
      </c>
      <c r="AC5" s="35" t="str">
        <f t="shared" ca="1" si="4"/>
        <v>Fuhr, Jannik</v>
      </c>
      <c r="AD5" s="35" t="str">
        <f t="shared" ca="1" si="4"/>
        <v>Gibus, Liam</v>
      </c>
      <c r="AE5" s="35" t="str">
        <f t="shared" ca="1" si="4"/>
        <v/>
      </c>
    </row>
    <row r="6" spans="1:31" ht="18.75" customHeight="1" x14ac:dyDescent="0.2">
      <c r="A6" s="343"/>
      <c r="B6" s="106" t="str">
        <f>IF('U8'!G46="","",'U8'!G46)</f>
        <v>Die Fun-Ball Raketen</v>
      </c>
      <c r="C6" s="279">
        <v>375</v>
      </c>
      <c r="D6" s="127">
        <f>IF(C6="","",RANK(C6,$C$2:$C21,Wettkampfdaten!$C$9))</f>
        <v>5</v>
      </c>
      <c r="E6" s="279">
        <v>287</v>
      </c>
      <c r="F6" s="127">
        <f>IF(E6="","",RANK(E6,$E$2:$E$17,Wettkampfdaten!$C$10))</f>
        <v>5</v>
      </c>
      <c r="G6" s="124">
        <v>144</v>
      </c>
      <c r="H6" s="127">
        <f>IF(G6="","",RANK(G6,$G$2:$G$17,Wettkampfdaten!$C$11))</f>
        <v>6</v>
      </c>
      <c r="I6" s="279">
        <v>84</v>
      </c>
      <c r="J6" s="127">
        <f>IF(I6="","",RANK(I6,$I$2:$I$17,Wettkampfdaten!$C$12))</f>
        <v>6</v>
      </c>
      <c r="K6" s="117">
        <f t="shared" si="0"/>
        <v>22</v>
      </c>
      <c r="L6" s="118">
        <f>IF(K6="","",RANK(K6,$K2:K17,1))</f>
        <v>6</v>
      </c>
      <c r="M6" s="24" t="str">
        <f>IF(Wettkampfdaten!$B$9="","",Wettkampfdaten!$B$9)</f>
        <v xml:space="preserve">Hoch-Weit-Sprung </v>
      </c>
      <c r="N6" s="24" t="str">
        <f>IF(Wettkampfdaten!$B$10="","",Wettkampfdaten!$B$10)</f>
        <v>Einbeinsprung-Staffel</v>
      </c>
      <c r="O6" s="24" t="str">
        <f>IF(Wettkampfdaten!$B$11="","",Wettkampfdaten!$B$11)</f>
        <v>Schlagwurf (Heuler)</v>
      </c>
      <c r="P6" s="24" t="str">
        <f>IF(Wettkampfdaten!$B$12="","",Wettkampfdaten!$B$12)</f>
        <v>Hindernissprint-Staffel</v>
      </c>
      <c r="Q6" s="25" t="s">
        <v>10</v>
      </c>
      <c r="R6" s="25" t="str">
        <f>Wettkampfdaten!A$3</f>
        <v>KiLa Wettkampf Altenstadt 2024</v>
      </c>
      <c r="S6" s="26" t="str">
        <f>Wettkampfdaten!D$3</f>
        <v>08./09.06.2024</v>
      </c>
      <c r="T6" s="25" t="str">
        <f>Wettkampfdaten!F$3</f>
        <v>Altenstadt</v>
      </c>
      <c r="U6" s="35" t="str">
        <f ca="1">IF(INDIRECT("'U8'!C"&amp;COLUMN(AT5))&lt;&gt;"",CONCATENATE(INDIRECT("'U8'!C"&amp;COLUMN(AT5)),", ",INDIRECT("'U8'!D"&amp;COLUMN(AT5))),"")</f>
        <v>Mohiya, Zahra</v>
      </c>
      <c r="V6" s="35" t="str">
        <f t="shared" ref="V6:AE6" ca="1" si="5">IF(INDIRECT("'U8'!C"&amp;COLUMN(AU5))&lt;&gt;"",CONCATENATE(INDIRECT("'U8'!C"&amp;COLUMN(AU5)),", ",INDIRECT("'U8'!D"&amp;COLUMN(AU5))),"")</f>
        <v>Tefera, Robel</v>
      </c>
      <c r="W6" s="35" t="str">
        <f t="shared" ca="1" si="5"/>
        <v>Munteanu, Emma</v>
      </c>
      <c r="X6" s="35" t="str">
        <f t="shared" ca="1" si="5"/>
        <v>Dron, Aron</v>
      </c>
      <c r="Y6" s="35" t="str">
        <f t="shared" ca="1" si="5"/>
        <v>Bostanica, Lucas</v>
      </c>
      <c r="Z6" s="35" t="str">
        <f t="shared" ca="1" si="5"/>
        <v>Barletta, Delina</v>
      </c>
      <c r="AA6" s="35" t="str">
        <f t="shared" ca="1" si="5"/>
        <v>Braun, Smilla</v>
      </c>
      <c r="AB6" s="35" t="str">
        <f t="shared" ca="1" si="5"/>
        <v>Klotz, Amalia</v>
      </c>
      <c r="AC6" s="35" t="str">
        <f t="shared" ca="1" si="5"/>
        <v>Bengs, Paul</v>
      </c>
      <c r="AD6" s="35" t="str">
        <f t="shared" ca="1" si="5"/>
        <v>Crassell, Rosalie</v>
      </c>
      <c r="AE6" s="35" t="str">
        <f t="shared" ca="1" si="5"/>
        <v>Shevchenko, Myroslav</v>
      </c>
    </row>
    <row r="7" spans="1:31" ht="18.75" customHeight="1" x14ac:dyDescent="0.2">
      <c r="A7" s="343"/>
      <c r="B7" s="107" t="str">
        <f>IF('U8'!G57="","",'U8'!G57)</f>
        <v>Die schnellen Blitze</v>
      </c>
      <c r="C7" s="278">
        <v>440</v>
      </c>
      <c r="D7" s="127">
        <f>IF(C7="","",RANK(C7,$C$2:$C22,Wettkampfdaten!$C$9))</f>
        <v>2</v>
      </c>
      <c r="E7" s="281">
        <v>344</v>
      </c>
      <c r="F7" s="127">
        <f>IF(E7="","",RANK(E7,$E$2:$E$17,Wettkampfdaten!$C$10))</f>
        <v>1</v>
      </c>
      <c r="G7" s="32">
        <v>214</v>
      </c>
      <c r="H7" s="127">
        <f>IF(G7="","",RANK(G7,$G$2:$G$17,Wettkampfdaten!$C$11))</f>
        <v>1</v>
      </c>
      <c r="I7" s="278">
        <v>97</v>
      </c>
      <c r="J7" s="127">
        <f>IF(I7="","",RANK(I7,$I$2:$I$17,Wettkampfdaten!$C$12))</f>
        <v>1</v>
      </c>
      <c r="K7" s="110">
        <f t="shared" si="0"/>
        <v>5</v>
      </c>
      <c r="L7" s="109">
        <f>IF(K7="","",RANK(K7,$K2:K17,1))</f>
        <v>1</v>
      </c>
      <c r="M7" s="24" t="str">
        <f>IF(Wettkampfdaten!$B$9="","",Wettkampfdaten!$B$9)</f>
        <v xml:space="preserve">Hoch-Weit-Sprung </v>
      </c>
      <c r="N7" s="24" t="str">
        <f>IF(Wettkampfdaten!$B$10="","",Wettkampfdaten!$B$10)</f>
        <v>Einbeinsprung-Staffel</v>
      </c>
      <c r="O7" s="24" t="str">
        <f>IF(Wettkampfdaten!$B$11="","",Wettkampfdaten!$B$11)</f>
        <v>Schlagwurf (Heuler)</v>
      </c>
      <c r="P7" s="24" t="str">
        <f>IF(Wettkampfdaten!$B$12="","",Wettkampfdaten!$B$12)</f>
        <v>Hindernissprint-Staffel</v>
      </c>
      <c r="Q7" s="25" t="s">
        <v>10</v>
      </c>
      <c r="R7" s="25" t="str">
        <f>Wettkampfdaten!A$3</f>
        <v>KiLa Wettkampf Altenstadt 2024</v>
      </c>
      <c r="S7" s="26" t="str">
        <f>Wettkampfdaten!D$3</f>
        <v>08./09.06.2024</v>
      </c>
      <c r="T7" s="25" t="str">
        <f>Wettkampfdaten!F$3</f>
        <v>Altenstadt</v>
      </c>
      <c r="U7" s="35" t="str">
        <f ca="1">IF(INDIRECT("'U8'!C"&amp;COLUMN(BE6))&lt;&gt;"",CONCATENATE(INDIRECT("'U8'!C"&amp;COLUMN(BE6)),", ",INDIRECT("'U8'!D"&amp;COLUMN(BE6))),"")</f>
        <v>Miruchna, Zoe</v>
      </c>
      <c r="V7" s="35" t="str">
        <f t="shared" ref="V7:AE7" ca="1" si="6">IF(INDIRECT("'U8'!C"&amp;COLUMN(BF6))&lt;&gt;"",CONCATENATE(INDIRECT("'U8'!C"&amp;COLUMN(BF6)),", ",INDIRECT("'U8'!D"&amp;COLUMN(BF6))),"")</f>
        <v>Geltl, Anton</v>
      </c>
      <c r="W7" s="35" t="str">
        <f t="shared" ca="1" si="6"/>
        <v>Eremenko, Maxim</v>
      </c>
      <c r="X7" s="35" t="str">
        <f t="shared" ca="1" si="6"/>
        <v>Krumb, Lennard</v>
      </c>
      <c r="Y7" s="35" t="str">
        <f t="shared" ca="1" si="6"/>
        <v>Zimmermann, Lennardt</v>
      </c>
      <c r="Z7" s="35" t="str">
        <f t="shared" ca="1" si="6"/>
        <v>Lang, Joanna</v>
      </c>
      <c r="AA7" s="35" t="str">
        <f t="shared" ca="1" si="6"/>
        <v>Welsch, Jonatan</v>
      </c>
      <c r="AB7" s="35" t="str">
        <f t="shared" ca="1" si="6"/>
        <v>Harder, Lena</v>
      </c>
      <c r="AC7" s="35" t="str">
        <f t="shared" ca="1" si="6"/>
        <v>Stipp, Joshua</v>
      </c>
      <c r="AD7" s="35" t="str">
        <f t="shared" ca="1" si="6"/>
        <v/>
      </c>
      <c r="AE7" s="35" t="str">
        <f t="shared" ca="1" si="6"/>
        <v/>
      </c>
    </row>
    <row r="8" spans="1:31" ht="18.75" customHeight="1" x14ac:dyDescent="0.2">
      <c r="A8" s="343"/>
      <c r="B8" s="106" t="str">
        <f>IF('U8'!G68="","",'U8'!G68)</f>
        <v/>
      </c>
      <c r="C8" s="279"/>
      <c r="D8" s="127" t="str">
        <f>IF(C8="","",RANK(C8,$C$2:$C23,Wettkampfdaten!$C$9))</f>
        <v/>
      </c>
      <c r="E8" s="282"/>
      <c r="F8" s="127" t="str">
        <f>IF(E8="","",RANK(E8,$E$2:$E$17,Wettkampfdaten!$C$10))</f>
        <v/>
      </c>
      <c r="G8" s="124"/>
      <c r="H8" s="127" t="str">
        <f>IF(G8="","",RANK(G8,$G$2:$G$17,Wettkampfdaten!$C$11))</f>
        <v/>
      </c>
      <c r="I8" s="279"/>
      <c r="J8" s="127" t="str">
        <f>IF(I8="","",RANK(I8,$I$2:$I$17,Wettkampfdaten!$C$12))</f>
        <v/>
      </c>
      <c r="K8" s="117" t="str">
        <f t="shared" si="0"/>
        <v/>
      </c>
      <c r="L8" s="118" t="str">
        <f>IF(K8="","",RANK(K8,$K2:K17,1))</f>
        <v/>
      </c>
      <c r="M8" s="24" t="str">
        <f>IF(Wettkampfdaten!$B$9="","",Wettkampfdaten!$B$9)</f>
        <v xml:space="preserve">Hoch-Weit-Sprung </v>
      </c>
      <c r="N8" s="24" t="str">
        <f>IF(Wettkampfdaten!$B$10="","",Wettkampfdaten!$B$10)</f>
        <v>Einbeinsprung-Staffel</v>
      </c>
      <c r="O8" s="24" t="str">
        <f>IF(Wettkampfdaten!$B$11="","",Wettkampfdaten!$B$11)</f>
        <v>Schlagwurf (Heuler)</v>
      </c>
      <c r="P8" s="24" t="str">
        <f>IF(Wettkampfdaten!$B$12="","",Wettkampfdaten!$B$12)</f>
        <v>Hindernissprint-Staffel</v>
      </c>
      <c r="Q8" s="25" t="s">
        <v>10</v>
      </c>
      <c r="R8" s="25" t="str">
        <f>Wettkampfdaten!A$3</f>
        <v>KiLa Wettkampf Altenstadt 2024</v>
      </c>
      <c r="S8" s="26" t="str">
        <f>Wettkampfdaten!D$3</f>
        <v>08./09.06.2024</v>
      </c>
      <c r="T8" s="25" t="str">
        <f>Wettkampfdaten!F$3</f>
        <v>Altenstadt</v>
      </c>
      <c r="U8" s="35" t="str">
        <f ca="1">IF(INDIRECT("'U8'!C"&amp;COLUMN(BP7))&lt;&gt;"",CONCATENATE(INDIRECT("'U8'!C"&amp;COLUMN(BP7)),", ",INDIRECT("'U8'!D"&amp;COLUMN(BP7))),"")</f>
        <v/>
      </c>
      <c r="V8" s="35" t="str">
        <f t="shared" ref="V8:AE8" ca="1" si="7">IF(INDIRECT("'U8'!C"&amp;COLUMN(BQ7))&lt;&gt;"",CONCATENATE(INDIRECT("'U8'!C"&amp;COLUMN(BQ7)),", ",INDIRECT("'U8'!D"&amp;COLUMN(BQ7))),"")</f>
        <v/>
      </c>
      <c r="W8" s="35" t="str">
        <f t="shared" ca="1" si="7"/>
        <v/>
      </c>
      <c r="X8" s="35" t="str">
        <f t="shared" ca="1" si="7"/>
        <v/>
      </c>
      <c r="Y8" s="35" t="str">
        <f t="shared" ca="1" si="7"/>
        <v/>
      </c>
      <c r="Z8" s="35" t="str">
        <f t="shared" ca="1" si="7"/>
        <v/>
      </c>
      <c r="AA8" s="35" t="str">
        <f t="shared" ca="1" si="7"/>
        <v/>
      </c>
      <c r="AB8" s="35" t="str">
        <f t="shared" ca="1" si="7"/>
        <v/>
      </c>
      <c r="AC8" s="35" t="str">
        <f t="shared" ca="1" si="7"/>
        <v/>
      </c>
      <c r="AD8" s="35" t="str">
        <f t="shared" ca="1" si="7"/>
        <v/>
      </c>
      <c r="AE8" s="35" t="str">
        <f t="shared" ca="1" si="7"/>
        <v/>
      </c>
    </row>
    <row r="9" spans="1:31" ht="18.75" customHeight="1" x14ac:dyDescent="0.2">
      <c r="A9" s="343"/>
      <c r="B9" s="107" t="str">
        <f>IF('U8'!G79="","",'U8'!G79)</f>
        <v/>
      </c>
      <c r="C9" s="278"/>
      <c r="D9" s="127" t="str">
        <f>IF(C9="","",RANK(C9,$C$2:$C24,Wettkampfdaten!$C$9))</f>
        <v/>
      </c>
      <c r="E9" s="281"/>
      <c r="F9" s="127" t="str">
        <f>IF(E9="","",RANK(E9,$E$2:$E$17,Wettkampfdaten!$C$10))</f>
        <v/>
      </c>
      <c r="G9" s="32"/>
      <c r="H9" s="127" t="str">
        <f>IF(G9="","",RANK(G9,$G$2:$G$17,Wettkampfdaten!$C$11))</f>
        <v/>
      </c>
      <c r="I9" s="278"/>
      <c r="J9" s="127" t="str">
        <f>IF(I9="","",RANK(I9,$I$2:$I$17,Wettkampfdaten!$C$12))</f>
        <v/>
      </c>
      <c r="K9" s="110" t="str">
        <f t="shared" si="0"/>
        <v/>
      </c>
      <c r="L9" s="109" t="str">
        <f>IF(K9="","",RANK(K9,$K2:K17,1))</f>
        <v/>
      </c>
      <c r="M9" s="24" t="str">
        <f>IF(Wettkampfdaten!$B$9="","",Wettkampfdaten!$B$9)</f>
        <v xml:space="preserve">Hoch-Weit-Sprung </v>
      </c>
      <c r="N9" s="24" t="str">
        <f>IF(Wettkampfdaten!$B$10="","",Wettkampfdaten!$B$10)</f>
        <v>Einbeinsprung-Staffel</v>
      </c>
      <c r="O9" s="24" t="str">
        <f>IF(Wettkampfdaten!$B$11="","",Wettkampfdaten!$B$11)</f>
        <v>Schlagwurf (Heuler)</v>
      </c>
      <c r="P9" s="24" t="str">
        <f>IF(Wettkampfdaten!$B$12="","",Wettkampfdaten!$B$12)</f>
        <v>Hindernissprint-Staffel</v>
      </c>
      <c r="Q9" s="25" t="s">
        <v>10</v>
      </c>
      <c r="R9" s="25" t="str">
        <f>Wettkampfdaten!A$3</f>
        <v>KiLa Wettkampf Altenstadt 2024</v>
      </c>
      <c r="S9" s="26" t="str">
        <f>Wettkampfdaten!D$3</f>
        <v>08./09.06.2024</v>
      </c>
      <c r="T9" s="25" t="str">
        <f>Wettkampfdaten!F$3</f>
        <v>Altenstadt</v>
      </c>
      <c r="U9" s="35" t="str">
        <f ca="1">IF(INDIRECT("'U8'!C"&amp;COLUMN(CA8))&lt;&gt;"",CONCATENATE(INDIRECT("'U8'!C"&amp;COLUMN(CA8)),", ",INDIRECT("'U8'!D"&amp;COLUMN(CA8))),"")</f>
        <v/>
      </c>
      <c r="V9" s="35" t="str">
        <f t="shared" ref="V9:AE9" ca="1" si="8">IF(INDIRECT("'U8'!C"&amp;COLUMN(CB8))&lt;&gt;"",CONCATENATE(INDIRECT("'U8'!C"&amp;COLUMN(CB8)),", ",INDIRECT("'U8'!D"&amp;COLUMN(CB8))),"")</f>
        <v/>
      </c>
      <c r="W9" s="35" t="str">
        <f t="shared" ca="1" si="8"/>
        <v/>
      </c>
      <c r="X9" s="35" t="str">
        <f t="shared" ca="1" si="8"/>
        <v/>
      </c>
      <c r="Y9" s="35" t="str">
        <f t="shared" ca="1" si="8"/>
        <v/>
      </c>
      <c r="Z9" s="35" t="str">
        <f t="shared" ca="1" si="8"/>
        <v/>
      </c>
      <c r="AA9" s="35" t="str">
        <f t="shared" ca="1" si="8"/>
        <v/>
      </c>
      <c r="AB9" s="35" t="str">
        <f t="shared" ca="1" si="8"/>
        <v/>
      </c>
      <c r="AC9" s="35" t="str">
        <f t="shared" ca="1" si="8"/>
        <v/>
      </c>
      <c r="AD9" s="35" t="str">
        <f t="shared" ca="1" si="8"/>
        <v/>
      </c>
      <c r="AE9" s="35" t="str">
        <f t="shared" ca="1" si="8"/>
        <v/>
      </c>
    </row>
    <row r="10" spans="1:31" ht="18.75" customHeight="1" x14ac:dyDescent="0.2">
      <c r="A10" s="343"/>
      <c r="B10" s="106" t="str">
        <f>IF('U8'!G90="","",'U8'!G90)</f>
        <v/>
      </c>
      <c r="C10" s="279"/>
      <c r="D10" s="127" t="str">
        <f>IF(C10="","",RANK(C10,$C$2:$C25,Wettkampfdaten!$C$9))</f>
        <v/>
      </c>
      <c r="E10" s="282"/>
      <c r="F10" s="127" t="str">
        <f>IF(E10="","",RANK(E10,$E$2:$E$17,Wettkampfdaten!$C$10))</f>
        <v/>
      </c>
      <c r="G10" s="124"/>
      <c r="H10" s="127" t="str">
        <f>IF(G10="","",RANK(G10,$G$2:$G$17,Wettkampfdaten!$C$11))</f>
        <v/>
      </c>
      <c r="I10" s="279"/>
      <c r="J10" s="127" t="str">
        <f>IF(I10="","",RANK(I10,$I$2:$I$17,Wettkampfdaten!$C$12))</f>
        <v/>
      </c>
      <c r="K10" s="117" t="str">
        <f t="shared" si="0"/>
        <v/>
      </c>
      <c r="L10" s="118" t="str">
        <f>IF(K10="","",RANK(K10,$K2:K17,1))</f>
        <v/>
      </c>
      <c r="M10" s="24" t="str">
        <f>IF(Wettkampfdaten!$B$9="","",Wettkampfdaten!$B$9)</f>
        <v xml:space="preserve">Hoch-Weit-Sprung </v>
      </c>
      <c r="N10" s="24" t="str">
        <f>IF(Wettkampfdaten!$B$10="","",Wettkampfdaten!$B$10)</f>
        <v>Einbeinsprung-Staffel</v>
      </c>
      <c r="O10" s="24" t="str">
        <f>IF(Wettkampfdaten!$B$11="","",Wettkampfdaten!$B$11)</f>
        <v>Schlagwurf (Heuler)</v>
      </c>
      <c r="P10" s="24" t="str">
        <f>IF(Wettkampfdaten!$B$12="","",Wettkampfdaten!$B$12)</f>
        <v>Hindernissprint-Staffel</v>
      </c>
      <c r="Q10" s="25" t="s">
        <v>10</v>
      </c>
      <c r="R10" s="25" t="str">
        <f>Wettkampfdaten!A$3</f>
        <v>KiLa Wettkampf Altenstadt 2024</v>
      </c>
      <c r="S10" s="26" t="str">
        <f>Wettkampfdaten!D$3</f>
        <v>08./09.06.2024</v>
      </c>
      <c r="T10" s="25" t="str">
        <f>Wettkampfdaten!F$3</f>
        <v>Altenstadt</v>
      </c>
      <c r="U10" s="35" t="str">
        <f ca="1">IF(INDIRECT("'U8'!C"&amp;COLUMN(CL9))&lt;&gt;"",CONCATENATE(INDIRECT("'U8'!C"&amp;COLUMN(CL9)),", ",INDIRECT("'U8'!D"&amp;COLUMN(CL9))),"")</f>
        <v/>
      </c>
      <c r="V10" s="35" t="str">
        <f t="shared" ref="V10:AE10" ca="1" si="9">IF(INDIRECT("'U8'!C"&amp;COLUMN(CM9))&lt;&gt;"",CONCATENATE(INDIRECT("'U8'!C"&amp;COLUMN(CM9)),", ",INDIRECT("'U8'!D"&amp;COLUMN(CM9))),"")</f>
        <v/>
      </c>
      <c r="W10" s="35" t="str">
        <f t="shared" ca="1" si="9"/>
        <v/>
      </c>
      <c r="X10" s="35" t="str">
        <f t="shared" ca="1" si="9"/>
        <v/>
      </c>
      <c r="Y10" s="35" t="str">
        <f t="shared" ca="1" si="9"/>
        <v/>
      </c>
      <c r="Z10" s="35" t="str">
        <f t="shared" ca="1" si="9"/>
        <v/>
      </c>
      <c r="AA10" s="35" t="str">
        <f t="shared" ca="1" si="9"/>
        <v/>
      </c>
      <c r="AB10" s="35" t="str">
        <f t="shared" ca="1" si="9"/>
        <v/>
      </c>
      <c r="AC10" s="35" t="str">
        <f t="shared" ca="1" si="9"/>
        <v/>
      </c>
      <c r="AD10" s="35" t="str">
        <f t="shared" ca="1" si="9"/>
        <v/>
      </c>
      <c r="AE10" s="35" t="str">
        <f t="shared" ca="1" si="9"/>
        <v/>
      </c>
    </row>
    <row r="11" spans="1:31" ht="18.75" customHeight="1" x14ac:dyDescent="0.2">
      <c r="A11" s="343"/>
      <c r="B11" s="107" t="str">
        <f>IF('U8'!G101="","",'U8'!G101)</f>
        <v/>
      </c>
      <c r="C11" s="278"/>
      <c r="D11" s="127" t="str">
        <f>IF(C11="","",RANK(C11,$C$2:$C26,Wettkampfdaten!$C$9))</f>
        <v/>
      </c>
      <c r="E11" s="281"/>
      <c r="F11" s="127" t="str">
        <f>IF(E11="","",RANK(E11,$E$2:$E$17,Wettkampfdaten!$C$10))</f>
        <v/>
      </c>
      <c r="G11" s="32"/>
      <c r="H11" s="127" t="str">
        <f>IF(G11="","",RANK(G11,$G$2:$G$17,Wettkampfdaten!$C$11))</f>
        <v/>
      </c>
      <c r="I11" s="278"/>
      <c r="J11" s="127" t="str">
        <f>IF(I11="","",RANK(I11,$I$2:$I$17,Wettkampfdaten!$C$12))</f>
        <v/>
      </c>
      <c r="K11" s="110" t="str">
        <f t="shared" si="0"/>
        <v/>
      </c>
      <c r="L11" s="109" t="str">
        <f>IF(K11="","",RANK(K11,$K2:K17,1))</f>
        <v/>
      </c>
      <c r="M11" s="24" t="str">
        <f>IF(Wettkampfdaten!$B$9="","",Wettkampfdaten!$B$9)</f>
        <v xml:space="preserve">Hoch-Weit-Sprung </v>
      </c>
      <c r="N11" s="24" t="str">
        <f>IF(Wettkampfdaten!$B$10="","",Wettkampfdaten!$B$10)</f>
        <v>Einbeinsprung-Staffel</v>
      </c>
      <c r="O11" s="24" t="str">
        <f>IF(Wettkampfdaten!$B$11="","",Wettkampfdaten!$B$11)</f>
        <v>Schlagwurf (Heuler)</v>
      </c>
      <c r="P11" s="24" t="str">
        <f>IF(Wettkampfdaten!$B$12="","",Wettkampfdaten!$B$12)</f>
        <v>Hindernissprint-Staffel</v>
      </c>
      <c r="Q11" s="25" t="s">
        <v>10</v>
      </c>
      <c r="R11" s="25" t="str">
        <f>Wettkampfdaten!A$3</f>
        <v>KiLa Wettkampf Altenstadt 2024</v>
      </c>
      <c r="S11" s="26" t="str">
        <f>Wettkampfdaten!D$3</f>
        <v>08./09.06.2024</v>
      </c>
      <c r="T11" s="25" t="str">
        <f>Wettkampfdaten!F$3</f>
        <v>Altenstadt</v>
      </c>
      <c r="U11" s="35" t="str">
        <f ca="1">IF(INDIRECT("'U8'!C"&amp;COLUMN(CW10))&lt;&gt;"",CONCATENATE(INDIRECT("'U8'!C"&amp;COLUMN(CW10)),", ",INDIRECT("'U8'!D"&amp;COLUMN(CW10))),"")</f>
        <v/>
      </c>
      <c r="V11" s="35" t="str">
        <f t="shared" ref="V11:AE11" ca="1" si="10">IF(INDIRECT("'U8'!C"&amp;COLUMN(CX10))&lt;&gt;"",CONCATENATE(INDIRECT("'U8'!C"&amp;COLUMN(CX10)),", ",INDIRECT("'U8'!D"&amp;COLUMN(CX10))),"")</f>
        <v/>
      </c>
      <c r="W11" s="35" t="str">
        <f t="shared" ca="1" si="10"/>
        <v/>
      </c>
      <c r="X11" s="35" t="str">
        <f t="shared" ca="1" si="10"/>
        <v/>
      </c>
      <c r="Y11" s="35" t="str">
        <f t="shared" ca="1" si="10"/>
        <v/>
      </c>
      <c r="Z11" s="35" t="str">
        <f t="shared" ca="1" si="10"/>
        <v/>
      </c>
      <c r="AA11" s="35" t="str">
        <f t="shared" ca="1" si="10"/>
        <v/>
      </c>
      <c r="AB11" s="35" t="str">
        <f t="shared" ca="1" si="10"/>
        <v/>
      </c>
      <c r="AC11" s="35" t="str">
        <f t="shared" ca="1" si="10"/>
        <v/>
      </c>
      <c r="AD11" s="35" t="str">
        <f t="shared" ca="1" si="10"/>
        <v/>
      </c>
      <c r="AE11" s="35" t="str">
        <f t="shared" ca="1" si="10"/>
        <v/>
      </c>
    </row>
    <row r="12" spans="1:31" ht="18.75" customHeight="1" x14ac:dyDescent="0.2">
      <c r="A12" s="343"/>
      <c r="B12" s="106" t="str">
        <f>IF('U8'!G112="","",'U8'!G112)</f>
        <v/>
      </c>
      <c r="C12" s="279"/>
      <c r="D12" s="127" t="str">
        <f>IF(C12="","",RANK(C12,$C$2:$C27,Wettkampfdaten!$C$9))</f>
        <v/>
      </c>
      <c r="E12" s="282"/>
      <c r="F12" s="127" t="str">
        <f>IF(E12="","",RANK(E12,$E$2:$E$17,Wettkampfdaten!$C$10))</f>
        <v/>
      </c>
      <c r="G12" s="124"/>
      <c r="H12" s="127" t="str">
        <f>IF(G12="","",RANK(G12,$G$2:$G$17,Wettkampfdaten!$C$11))</f>
        <v/>
      </c>
      <c r="I12" s="279"/>
      <c r="J12" s="127" t="str">
        <f>IF(I12="","",RANK(I12,$I$2:$I$17,Wettkampfdaten!$C$12))</f>
        <v/>
      </c>
      <c r="K12" s="117" t="str">
        <f t="shared" si="0"/>
        <v/>
      </c>
      <c r="L12" s="118" t="str">
        <f>IF(K12="","",RANK(K12,$K2:K17,1))</f>
        <v/>
      </c>
      <c r="M12" s="24" t="str">
        <f>IF(Wettkampfdaten!$B$9="","",Wettkampfdaten!$B$9)</f>
        <v xml:space="preserve">Hoch-Weit-Sprung </v>
      </c>
      <c r="N12" s="24" t="str">
        <f>IF(Wettkampfdaten!$B$10="","",Wettkampfdaten!$B$10)</f>
        <v>Einbeinsprung-Staffel</v>
      </c>
      <c r="O12" s="24" t="str">
        <f>IF(Wettkampfdaten!$B$11="","",Wettkampfdaten!$B$11)</f>
        <v>Schlagwurf (Heuler)</v>
      </c>
      <c r="P12" s="24" t="str">
        <f>IF(Wettkampfdaten!$B$12="","",Wettkampfdaten!$B$12)</f>
        <v>Hindernissprint-Staffel</v>
      </c>
      <c r="Q12" s="25" t="s">
        <v>10</v>
      </c>
      <c r="R12" s="25" t="str">
        <f>Wettkampfdaten!A$3</f>
        <v>KiLa Wettkampf Altenstadt 2024</v>
      </c>
      <c r="S12" s="26" t="str">
        <f>Wettkampfdaten!D$3</f>
        <v>08./09.06.2024</v>
      </c>
      <c r="T12" s="25" t="str">
        <f>Wettkampfdaten!F$3</f>
        <v>Altenstadt</v>
      </c>
      <c r="U12" s="35" t="str">
        <f ca="1">IF(INDIRECT("'U8'!C"&amp;COLUMN(DH11))&lt;&gt;"",CONCATENATE(INDIRECT("'U8'!C"&amp;COLUMN(DH11)),", ",INDIRECT("'U8'!D"&amp;COLUMN(DH11))),"")</f>
        <v/>
      </c>
      <c r="V12" s="35" t="str">
        <f t="shared" ref="V12:AE12" ca="1" si="11">IF(INDIRECT("'U8'!C"&amp;COLUMN(DI11))&lt;&gt;"",CONCATENATE(INDIRECT("'U8'!C"&amp;COLUMN(DI11)),", ",INDIRECT("'U8'!D"&amp;COLUMN(DI11))),"")</f>
        <v/>
      </c>
      <c r="W12" s="35" t="str">
        <f t="shared" ca="1" si="11"/>
        <v/>
      </c>
      <c r="X12" s="35" t="str">
        <f t="shared" ca="1" si="11"/>
        <v/>
      </c>
      <c r="Y12" s="35" t="str">
        <f t="shared" ca="1" si="11"/>
        <v/>
      </c>
      <c r="Z12" s="35" t="str">
        <f t="shared" ca="1" si="11"/>
        <v/>
      </c>
      <c r="AA12" s="35" t="str">
        <f t="shared" ca="1" si="11"/>
        <v/>
      </c>
      <c r="AB12" s="35" t="str">
        <f t="shared" ca="1" si="11"/>
        <v/>
      </c>
      <c r="AC12" s="35" t="str">
        <f t="shared" ca="1" si="11"/>
        <v/>
      </c>
      <c r="AD12" s="35" t="str">
        <f t="shared" ca="1" si="11"/>
        <v/>
      </c>
      <c r="AE12" s="35" t="str">
        <f t="shared" ca="1" si="11"/>
        <v/>
      </c>
    </row>
    <row r="13" spans="1:31" ht="18.75" customHeight="1" x14ac:dyDescent="0.2">
      <c r="A13" s="343"/>
      <c r="B13" s="107" t="str">
        <f>IF('U8'!G123="","",'U8'!G123)</f>
        <v/>
      </c>
      <c r="C13" s="278"/>
      <c r="D13" s="127" t="str">
        <f>IF(C13="","",RANK(C13,$C$2:$C28,Wettkampfdaten!$C$9))</f>
        <v/>
      </c>
      <c r="E13" s="281"/>
      <c r="F13" s="127" t="str">
        <f>IF(E13="","",RANK(E13,$E$2:$E$17,Wettkampfdaten!$C$10))</f>
        <v/>
      </c>
      <c r="G13" s="32"/>
      <c r="H13" s="127" t="str">
        <f>IF(G13="","",RANK(G13,$G$2:$G$17,Wettkampfdaten!$C$11))</f>
        <v/>
      </c>
      <c r="I13" s="278"/>
      <c r="J13" s="127" t="str">
        <f>IF(I13="","",RANK(I13,$I$2:$I$17,Wettkampfdaten!$C$12))</f>
        <v/>
      </c>
      <c r="K13" s="110" t="str">
        <f t="shared" si="0"/>
        <v/>
      </c>
      <c r="L13" s="109" t="str">
        <f>IF(K13="","",RANK(K13,$K2:K17,1))</f>
        <v/>
      </c>
      <c r="M13" s="24" t="str">
        <f>IF(Wettkampfdaten!$B$9="","",Wettkampfdaten!$B$9)</f>
        <v xml:space="preserve">Hoch-Weit-Sprung </v>
      </c>
      <c r="N13" s="24" t="str">
        <f>IF(Wettkampfdaten!$B$10="","",Wettkampfdaten!$B$10)</f>
        <v>Einbeinsprung-Staffel</v>
      </c>
      <c r="O13" s="24" t="str">
        <f>IF(Wettkampfdaten!$B$11="","",Wettkampfdaten!$B$11)</f>
        <v>Schlagwurf (Heuler)</v>
      </c>
      <c r="P13" s="24" t="str">
        <f>IF(Wettkampfdaten!$B$12="","",Wettkampfdaten!$B$12)</f>
        <v>Hindernissprint-Staffel</v>
      </c>
      <c r="Q13" s="25" t="s">
        <v>10</v>
      </c>
      <c r="R13" s="25" t="str">
        <f>Wettkampfdaten!A$3</f>
        <v>KiLa Wettkampf Altenstadt 2024</v>
      </c>
      <c r="S13" s="26" t="str">
        <f>Wettkampfdaten!D$3</f>
        <v>08./09.06.2024</v>
      </c>
      <c r="T13" s="25" t="str">
        <f>Wettkampfdaten!F$3</f>
        <v>Altenstadt</v>
      </c>
      <c r="U13" s="35" t="str">
        <f ca="1">IF(INDIRECT("'U8'!C"&amp;COLUMN(DS12))&lt;&gt;"",CONCATENATE(INDIRECT("'U8'!C"&amp;COLUMN(DS12)),", ",INDIRECT("'U8'!D"&amp;COLUMN(DS12))),"")</f>
        <v/>
      </c>
      <c r="V13" s="35" t="str">
        <f t="shared" ref="V13:AE13" ca="1" si="12">IF(INDIRECT("'U8'!C"&amp;COLUMN(DT12))&lt;&gt;"",CONCATENATE(INDIRECT("'U8'!C"&amp;COLUMN(DT12)),", ",INDIRECT("'U8'!D"&amp;COLUMN(DT12))),"")</f>
        <v/>
      </c>
      <c r="W13" s="35" t="str">
        <f t="shared" ca="1" si="12"/>
        <v/>
      </c>
      <c r="X13" s="35" t="str">
        <f t="shared" ca="1" si="12"/>
        <v/>
      </c>
      <c r="Y13" s="35" t="str">
        <f t="shared" ca="1" si="12"/>
        <v/>
      </c>
      <c r="Z13" s="35" t="str">
        <f t="shared" ca="1" si="12"/>
        <v/>
      </c>
      <c r="AA13" s="35" t="str">
        <f t="shared" ca="1" si="12"/>
        <v/>
      </c>
      <c r="AB13" s="35" t="str">
        <f t="shared" ca="1" si="12"/>
        <v/>
      </c>
      <c r="AC13" s="35" t="str">
        <f t="shared" ca="1" si="12"/>
        <v/>
      </c>
      <c r="AD13" s="35" t="str">
        <f t="shared" ca="1" si="12"/>
        <v/>
      </c>
      <c r="AE13" s="35" t="str">
        <f t="shared" ca="1" si="12"/>
        <v/>
      </c>
    </row>
    <row r="14" spans="1:31" ht="18.75" customHeight="1" x14ac:dyDescent="0.2">
      <c r="A14" s="343"/>
      <c r="B14" s="106" t="str">
        <f>IF('U8'!G134="","",'U8'!G134)</f>
        <v/>
      </c>
      <c r="C14" s="279"/>
      <c r="D14" s="127" t="str">
        <f>IF(C14="","",RANK(C14,$C$2:$C29,Wettkampfdaten!$C$9))</f>
        <v/>
      </c>
      <c r="E14" s="282"/>
      <c r="F14" s="127" t="str">
        <f>IF(E14="","",RANK(E14,$E$2:$E$17,Wettkampfdaten!$C$10))</f>
        <v/>
      </c>
      <c r="G14" s="124"/>
      <c r="H14" s="127" t="str">
        <f>IF(G14="","",RANK(G14,$G$2:$G$17,Wettkampfdaten!$C$11))</f>
        <v/>
      </c>
      <c r="I14" s="279"/>
      <c r="J14" s="127" t="str">
        <f>IF(I14="","",RANK(I14,$I$2:$I$17,Wettkampfdaten!$C$12))</f>
        <v/>
      </c>
      <c r="K14" s="117" t="str">
        <f t="shared" si="0"/>
        <v/>
      </c>
      <c r="L14" s="118" t="str">
        <f>IF(K14="","",RANK(K14,$K2:K17,1))</f>
        <v/>
      </c>
      <c r="M14" s="24" t="str">
        <f>IF(Wettkampfdaten!$B$9="","",Wettkampfdaten!$B$9)</f>
        <v xml:space="preserve">Hoch-Weit-Sprung </v>
      </c>
      <c r="N14" s="24" t="str">
        <f>IF(Wettkampfdaten!$B$10="","",Wettkampfdaten!$B$10)</f>
        <v>Einbeinsprung-Staffel</v>
      </c>
      <c r="O14" s="24" t="str">
        <f>IF(Wettkampfdaten!$B$11="","",Wettkampfdaten!$B$11)</f>
        <v>Schlagwurf (Heuler)</v>
      </c>
      <c r="P14" s="24" t="str">
        <f>IF(Wettkampfdaten!$B$12="","",Wettkampfdaten!$B$12)</f>
        <v>Hindernissprint-Staffel</v>
      </c>
      <c r="Q14" s="25" t="s">
        <v>10</v>
      </c>
      <c r="R14" s="25" t="str">
        <f>Wettkampfdaten!A$3</f>
        <v>KiLa Wettkampf Altenstadt 2024</v>
      </c>
      <c r="S14" s="26" t="str">
        <f>Wettkampfdaten!D$3</f>
        <v>08./09.06.2024</v>
      </c>
      <c r="T14" s="25" t="str">
        <f>Wettkampfdaten!F$3</f>
        <v>Altenstadt</v>
      </c>
      <c r="U14" s="35" t="str">
        <f ca="1">IF(INDIRECT("'U8'!C"&amp;COLUMN(ED13))&lt;&gt;"",CONCATENATE(INDIRECT("'U8'!C"&amp;COLUMN(ED13)),", ",INDIRECT("'U8'!D"&amp;COLUMN(ED13))),"")</f>
        <v/>
      </c>
      <c r="V14" s="35" t="str">
        <f t="shared" ref="V14:AE14" ca="1" si="13">IF(INDIRECT("'U8'!C"&amp;COLUMN(EE13))&lt;&gt;"",CONCATENATE(INDIRECT("'U8'!C"&amp;COLUMN(EE13)),", ",INDIRECT("'U8'!D"&amp;COLUMN(EE13))),"")</f>
        <v/>
      </c>
      <c r="W14" s="35" t="str">
        <f t="shared" ca="1" si="13"/>
        <v/>
      </c>
      <c r="X14" s="35" t="str">
        <f t="shared" ca="1" si="13"/>
        <v/>
      </c>
      <c r="Y14" s="35" t="str">
        <f t="shared" ca="1" si="13"/>
        <v/>
      </c>
      <c r="Z14" s="35" t="str">
        <f t="shared" ca="1" si="13"/>
        <v/>
      </c>
      <c r="AA14" s="35" t="str">
        <f t="shared" ca="1" si="13"/>
        <v/>
      </c>
      <c r="AB14" s="35" t="str">
        <f t="shared" ca="1" si="13"/>
        <v/>
      </c>
      <c r="AC14" s="35" t="str">
        <f t="shared" ca="1" si="13"/>
        <v/>
      </c>
      <c r="AD14" s="35" t="str">
        <f t="shared" ca="1" si="13"/>
        <v/>
      </c>
      <c r="AE14" s="35" t="str">
        <f t="shared" ca="1" si="13"/>
        <v/>
      </c>
    </row>
    <row r="15" spans="1:31" ht="18.75" customHeight="1" x14ac:dyDescent="0.2">
      <c r="A15" s="343"/>
      <c r="B15" s="107" t="str">
        <f>IF('U8'!G145="","",'U8'!G145)</f>
        <v/>
      </c>
      <c r="C15" s="278"/>
      <c r="D15" s="127" t="str">
        <f>IF(C15="","",RANK(C15,$C$2:$C30,Wettkampfdaten!$C$9))</f>
        <v/>
      </c>
      <c r="E15" s="281"/>
      <c r="F15" s="127" t="str">
        <f>IF(E15="","",RANK(E15,$E$2:$E$17,Wettkampfdaten!$C$10))</f>
        <v/>
      </c>
      <c r="G15" s="32"/>
      <c r="H15" s="127" t="str">
        <f>IF(G15="","",RANK(G15,$G$2:$G$17,Wettkampfdaten!$C$11))</f>
        <v/>
      </c>
      <c r="I15" s="278"/>
      <c r="J15" s="127" t="str">
        <f>IF(I15="","",RANK(I15,$I$2:$I$17,Wettkampfdaten!$C$12))</f>
        <v/>
      </c>
      <c r="K15" s="110" t="str">
        <f t="shared" si="0"/>
        <v/>
      </c>
      <c r="L15" s="109" t="str">
        <f>IF(K15="","",RANK(K15,$K2:K17,1))</f>
        <v/>
      </c>
      <c r="M15" s="24" t="str">
        <f>IF(Wettkampfdaten!$B$9="","",Wettkampfdaten!$B$9)</f>
        <v xml:space="preserve">Hoch-Weit-Sprung </v>
      </c>
      <c r="N15" s="24" t="str">
        <f>IF(Wettkampfdaten!$B$10="","",Wettkampfdaten!$B$10)</f>
        <v>Einbeinsprung-Staffel</v>
      </c>
      <c r="O15" s="24" t="str">
        <f>IF(Wettkampfdaten!$B$11="","",Wettkampfdaten!$B$11)</f>
        <v>Schlagwurf (Heuler)</v>
      </c>
      <c r="P15" s="24" t="str">
        <f>IF(Wettkampfdaten!$B$12="","",Wettkampfdaten!$B$12)</f>
        <v>Hindernissprint-Staffel</v>
      </c>
      <c r="Q15" s="25" t="s">
        <v>10</v>
      </c>
      <c r="R15" s="25" t="str">
        <f>Wettkampfdaten!A$3</f>
        <v>KiLa Wettkampf Altenstadt 2024</v>
      </c>
      <c r="S15" s="26" t="str">
        <f>Wettkampfdaten!D$3</f>
        <v>08./09.06.2024</v>
      </c>
      <c r="T15" s="25" t="str">
        <f>Wettkampfdaten!F$3</f>
        <v>Altenstadt</v>
      </c>
      <c r="U15" s="35" t="str">
        <f ca="1">IF(INDIRECT("'U8'!C"&amp;COLUMN(EO14))&lt;&gt;"",CONCATENATE(INDIRECT("'U8'!C"&amp;COLUMN(EO14)),", ",INDIRECT("'U8'!D"&amp;COLUMN(EO14))),"")</f>
        <v/>
      </c>
      <c r="V15" s="35" t="str">
        <f t="shared" ref="V15:AE15" ca="1" si="14">IF(INDIRECT("'U8'!C"&amp;COLUMN(EP14))&lt;&gt;"",CONCATENATE(INDIRECT("'U8'!C"&amp;COLUMN(EP14)),", ",INDIRECT("'U8'!D"&amp;COLUMN(EP14))),"")</f>
        <v/>
      </c>
      <c r="W15" s="35" t="str">
        <f t="shared" ca="1" si="14"/>
        <v/>
      </c>
      <c r="X15" s="35" t="str">
        <f t="shared" ca="1" si="14"/>
        <v/>
      </c>
      <c r="Y15" s="35" t="str">
        <f t="shared" ca="1" si="14"/>
        <v/>
      </c>
      <c r="Z15" s="35" t="str">
        <f t="shared" ca="1" si="14"/>
        <v/>
      </c>
      <c r="AA15" s="35" t="str">
        <f t="shared" ca="1" si="14"/>
        <v/>
      </c>
      <c r="AB15" s="35" t="str">
        <f t="shared" ca="1" si="14"/>
        <v/>
      </c>
      <c r="AC15" s="35" t="str">
        <f t="shared" ca="1" si="14"/>
        <v/>
      </c>
      <c r="AD15" s="35" t="str">
        <f t="shared" ca="1" si="14"/>
        <v/>
      </c>
      <c r="AE15" s="35" t="str">
        <f t="shared" ca="1" si="14"/>
        <v/>
      </c>
    </row>
    <row r="16" spans="1:31" ht="18.75" customHeight="1" x14ac:dyDescent="0.2">
      <c r="A16" s="343"/>
      <c r="B16" s="106" t="str">
        <f>IF('U8'!G156="","",'U8'!G156)</f>
        <v/>
      </c>
      <c r="C16" s="279"/>
      <c r="D16" s="127" t="str">
        <f>IF(C16="","",RANK(C16,$C$2:$C31,Wettkampfdaten!$C$9))</f>
        <v/>
      </c>
      <c r="E16" s="282"/>
      <c r="F16" s="127" t="str">
        <f>IF(E16="","",RANK(E16,$E$2:$E$17,Wettkampfdaten!$C$10))</f>
        <v/>
      </c>
      <c r="G16" s="124"/>
      <c r="H16" s="127" t="str">
        <f>IF(G16="","",RANK(G16,$G$2:$G$17,Wettkampfdaten!$C$11))</f>
        <v/>
      </c>
      <c r="I16" s="279"/>
      <c r="J16" s="127" t="str">
        <f>IF(I16="","",RANK(I16,$I$2:$I$17,Wettkampfdaten!$C$12))</f>
        <v/>
      </c>
      <c r="K16" s="117" t="str">
        <f t="shared" si="0"/>
        <v/>
      </c>
      <c r="L16" s="118" t="str">
        <f>IF(K16="","",RANK(K16,$K2:K17,1))</f>
        <v/>
      </c>
      <c r="M16" s="24" t="str">
        <f>IF(Wettkampfdaten!$B$9="","",Wettkampfdaten!$B$9)</f>
        <v xml:space="preserve">Hoch-Weit-Sprung </v>
      </c>
      <c r="N16" s="24" t="str">
        <f>IF(Wettkampfdaten!$B$10="","",Wettkampfdaten!$B$10)</f>
        <v>Einbeinsprung-Staffel</v>
      </c>
      <c r="O16" s="24" t="str">
        <f>IF(Wettkampfdaten!$B$11="","",Wettkampfdaten!$B$11)</f>
        <v>Schlagwurf (Heuler)</v>
      </c>
      <c r="P16" s="24" t="str">
        <f>IF(Wettkampfdaten!$B$12="","",Wettkampfdaten!$B$12)</f>
        <v>Hindernissprint-Staffel</v>
      </c>
      <c r="Q16" s="25" t="s">
        <v>10</v>
      </c>
      <c r="R16" s="25" t="str">
        <f>Wettkampfdaten!A$3</f>
        <v>KiLa Wettkampf Altenstadt 2024</v>
      </c>
      <c r="S16" s="26" t="str">
        <f>Wettkampfdaten!D$3</f>
        <v>08./09.06.2024</v>
      </c>
      <c r="T16" s="25" t="str">
        <f>Wettkampfdaten!F$3</f>
        <v>Altenstadt</v>
      </c>
      <c r="U16" s="35" t="str">
        <f ca="1">IF(INDIRECT("'U8'!C"&amp;COLUMN(EZ15))&lt;&gt;"",CONCATENATE(INDIRECT("'U8'!C"&amp;COLUMN(EZ15)),", ",INDIRECT("'U8'!D"&amp;COLUMN(EZ15))),"")</f>
        <v/>
      </c>
      <c r="V16" s="35" t="str">
        <f t="shared" ref="V16:AE16" ca="1" si="15">IF(INDIRECT("'U8'!C"&amp;COLUMN(FA15))&lt;&gt;"",CONCATENATE(INDIRECT("'U8'!C"&amp;COLUMN(FA15)),", ",INDIRECT("'U8'!D"&amp;COLUMN(FA15))),"")</f>
        <v/>
      </c>
      <c r="W16" s="35" t="str">
        <f t="shared" ca="1" si="15"/>
        <v/>
      </c>
      <c r="X16" s="35" t="str">
        <f t="shared" ca="1" si="15"/>
        <v/>
      </c>
      <c r="Y16" s="35" t="str">
        <f t="shared" ca="1" si="15"/>
        <v/>
      </c>
      <c r="Z16" s="35" t="str">
        <f t="shared" ca="1" si="15"/>
        <v/>
      </c>
      <c r="AA16" s="35" t="str">
        <f t="shared" ca="1" si="15"/>
        <v/>
      </c>
      <c r="AB16" s="35" t="str">
        <f t="shared" ca="1" si="15"/>
        <v/>
      </c>
      <c r="AC16" s="35" t="str">
        <f t="shared" ca="1" si="15"/>
        <v/>
      </c>
      <c r="AD16" s="35" t="str">
        <f t="shared" ca="1" si="15"/>
        <v/>
      </c>
      <c r="AE16" s="35" t="str">
        <f t="shared" ca="1" si="15"/>
        <v/>
      </c>
    </row>
    <row r="17" spans="1:31" ht="18.75" customHeight="1" thickBot="1" x14ac:dyDescent="0.25">
      <c r="A17" s="344"/>
      <c r="B17" s="108" t="str">
        <f>IF('U8'!G167="","",'U8'!G167)</f>
        <v/>
      </c>
      <c r="C17" s="280"/>
      <c r="D17" s="128" t="str">
        <f>IF(C17="","",RANK(C17,$C$2:$C32,Wettkampfdaten!$C$9))</f>
        <v/>
      </c>
      <c r="E17" s="283"/>
      <c r="F17" s="128" t="str">
        <f>IF(E17="","",RANK(E17,$E$2:$E$17,Wettkampfdaten!$C$10))</f>
        <v/>
      </c>
      <c r="G17" s="125"/>
      <c r="H17" s="128" t="str">
        <f>IF(G17="","",RANK(G17,$G$2:$G$17,Wettkampfdaten!$C$11))</f>
        <v/>
      </c>
      <c r="I17" s="280"/>
      <c r="J17" s="128" t="str">
        <f>IF(I17="","",RANK(I17,$I$2:$I$17,Wettkampfdaten!$C$12))</f>
        <v/>
      </c>
      <c r="K17" s="113" t="str">
        <f t="shared" si="0"/>
        <v/>
      </c>
      <c r="L17" s="114" t="str">
        <f>IF(K17="","",RANK(K17,$K2:K17,1))</f>
        <v/>
      </c>
      <c r="M17" s="24" t="str">
        <f>IF(Wettkampfdaten!$B$9="","",Wettkampfdaten!$B$9)</f>
        <v xml:space="preserve">Hoch-Weit-Sprung </v>
      </c>
      <c r="N17" s="24" t="str">
        <f>IF(Wettkampfdaten!$B$10="","",Wettkampfdaten!$B$10)</f>
        <v>Einbeinsprung-Staffel</v>
      </c>
      <c r="O17" s="24" t="str">
        <f>IF(Wettkampfdaten!$B$11="","",Wettkampfdaten!$B$11)</f>
        <v>Schlagwurf (Heuler)</v>
      </c>
      <c r="P17" s="24" t="str">
        <f>IF(Wettkampfdaten!$B$12="","",Wettkampfdaten!$B$12)</f>
        <v>Hindernissprint-Staffel</v>
      </c>
      <c r="Q17" s="25" t="s">
        <v>10</v>
      </c>
      <c r="R17" s="25" t="str">
        <f>Wettkampfdaten!A$3</f>
        <v>KiLa Wettkampf Altenstadt 2024</v>
      </c>
      <c r="S17" s="26" t="str">
        <f>Wettkampfdaten!D$3</f>
        <v>08./09.06.2024</v>
      </c>
      <c r="T17" s="25" t="str">
        <f>Wettkampfdaten!F$3</f>
        <v>Altenstadt</v>
      </c>
      <c r="U17" s="35" t="str">
        <f ca="1">IF(INDIRECT("'U8'!C"&amp;COLUMN(FK16))&lt;&gt;"",CONCATENATE(INDIRECT("'U8'!C"&amp;COLUMN(FK16)),", ",INDIRECT("'U8'!D"&amp;COLUMN(FK16))),"")</f>
        <v/>
      </c>
      <c r="V17" s="35" t="str">
        <f t="shared" ref="V17:AE17" ca="1" si="16">IF(INDIRECT("'U8'!C"&amp;COLUMN(FL16))&lt;&gt;"",CONCATENATE(INDIRECT("'U8'!C"&amp;COLUMN(FL16)),", ",INDIRECT("'U8'!D"&amp;COLUMN(FL16))),"")</f>
        <v/>
      </c>
      <c r="W17" s="35" t="str">
        <f t="shared" ca="1" si="16"/>
        <v/>
      </c>
      <c r="X17" s="35" t="str">
        <f t="shared" ca="1" si="16"/>
        <v/>
      </c>
      <c r="Y17" s="35" t="str">
        <f t="shared" ca="1" si="16"/>
        <v/>
      </c>
      <c r="Z17" s="35" t="str">
        <f t="shared" ca="1" si="16"/>
        <v/>
      </c>
      <c r="AA17" s="35" t="str">
        <f t="shared" ca="1" si="16"/>
        <v/>
      </c>
      <c r="AB17" s="35" t="str">
        <f t="shared" ca="1" si="16"/>
        <v/>
      </c>
      <c r="AC17" s="35" t="str">
        <f t="shared" ca="1" si="16"/>
        <v/>
      </c>
      <c r="AD17" s="35" t="str">
        <f t="shared" ca="1" si="16"/>
        <v/>
      </c>
      <c r="AE17" s="35" t="str">
        <f t="shared" ca="1" si="16"/>
        <v/>
      </c>
    </row>
  </sheetData>
  <sheetProtection sheet="1" objects="1" scenarios="1"/>
  <mergeCells count="1">
    <mergeCell ref="A1:A17"/>
  </mergeCells>
  <pageMargins left="0.7" right="0.7" top="0.78740157499999996" bottom="0.78740157499999996" header="0.3" footer="0.3"/>
  <pageSetup paperSize="9" scale="89" orientation="landscape" r:id="rId1"/>
  <headerFooter>
    <oddFooter>&amp;R&amp;1#&amp;"Arial"&amp;9&amp;K737373Sensitivity: Private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H17"/>
  <sheetViews>
    <sheetView tabSelected="1" workbookViewId="0">
      <selection activeCell="K9" sqref="K9"/>
    </sheetView>
  </sheetViews>
  <sheetFormatPr defaultColWidth="10.89453125" defaultRowHeight="15" x14ac:dyDescent="0.2"/>
  <cols>
    <col min="1" max="1" width="6.58984375" customWidth="1"/>
    <col min="2" max="2" width="23.40625" style="33" customWidth="1"/>
    <col min="3" max="3" width="20.4453125" style="34" customWidth="1"/>
    <col min="4" max="4" width="4.4375" style="34" bestFit="1" customWidth="1"/>
    <col min="5" max="5" width="20.4453125" style="34" customWidth="1"/>
    <col min="6" max="6" width="4.4375" style="34" customWidth="1"/>
    <col min="7" max="7" width="20.4453125" style="34" customWidth="1"/>
    <col min="8" max="8" width="4.4375" style="34" customWidth="1"/>
    <col min="9" max="9" width="20.4453125" style="34" customWidth="1"/>
    <col min="10" max="10" width="4.4375" style="34" customWidth="1"/>
    <col min="11" max="11" width="20.4453125" style="34" customWidth="1"/>
    <col min="12" max="12" width="4.4375" style="34" bestFit="1" customWidth="1"/>
    <col min="13" max="14" width="8.47265625" style="33" customWidth="1"/>
    <col min="15" max="15" width="9.953125" style="25" hidden="1" customWidth="1"/>
    <col min="16" max="16" width="14.390625" style="25" hidden="1" customWidth="1"/>
    <col min="17" max="17" width="10.4921875" style="25" hidden="1" customWidth="1"/>
    <col min="18" max="19" width="13.98828125" style="25" hidden="1" customWidth="1"/>
    <col min="20" max="20" width="5.51171875" style="25" hidden="1" customWidth="1"/>
    <col min="21" max="21" width="20.04296875" style="25" hidden="1" customWidth="1"/>
    <col min="22" max="23" width="10.0859375" style="25" hidden="1" customWidth="1"/>
    <col min="24" max="24" width="13.44921875" style="35" hidden="1" customWidth="1"/>
    <col min="25" max="34" width="0" style="35" hidden="1" customWidth="1"/>
  </cols>
  <sheetData>
    <row r="1" spans="1:34" ht="30" customHeight="1" thickBot="1" x14ac:dyDescent="0.25">
      <c r="A1" s="342" t="s">
        <v>48</v>
      </c>
      <c r="B1" s="120" t="s">
        <v>2</v>
      </c>
      <c r="C1" s="272" t="str">
        <f>IF(Wettkampfdaten!D9="","",Wettkampfdaten!D9)</f>
        <v>Stabweitsprung</v>
      </c>
      <c r="D1" s="121" t="s">
        <v>38</v>
      </c>
      <c r="E1" s="271" t="str">
        <f>IF(Wettkampfdaten!D10="","",Wettkampfdaten!D10)</f>
        <v>Wechselsprünge</v>
      </c>
      <c r="F1" s="121" t="s">
        <v>38</v>
      </c>
      <c r="G1" s="272" t="str">
        <f>IF(Wettkampfdaten!D11="","",Wettkampfdaten!D11)</f>
        <v>Schlagwurf (Heuler)</v>
      </c>
      <c r="H1" s="121" t="s">
        <v>38</v>
      </c>
      <c r="I1" s="271" t="str">
        <f>IF(Wettkampfdaten!D12="","",Wettkampfdaten!D12)</f>
        <v>Hindernissprint-Staffel</v>
      </c>
      <c r="J1" s="121" t="s">
        <v>38</v>
      </c>
      <c r="K1" s="272" t="str">
        <f>IF(Wettkampfdaten!D13="","",Wettkampfdaten!D13)</f>
        <v>Gehen</v>
      </c>
      <c r="L1" s="121" t="s">
        <v>38</v>
      </c>
      <c r="M1" s="119" t="s">
        <v>32</v>
      </c>
      <c r="N1" s="130" t="s">
        <v>33</v>
      </c>
      <c r="O1" s="24" t="s">
        <v>44</v>
      </c>
      <c r="P1" s="24" t="s">
        <v>45</v>
      </c>
      <c r="Q1" s="24" t="s">
        <v>47</v>
      </c>
      <c r="R1" s="24" t="s">
        <v>46</v>
      </c>
      <c r="S1" s="24" t="s">
        <v>49</v>
      </c>
      <c r="T1" s="24" t="s">
        <v>9</v>
      </c>
      <c r="U1" s="24" t="s">
        <v>27</v>
      </c>
      <c r="V1" s="24" t="s">
        <v>6</v>
      </c>
      <c r="W1" s="24" t="s">
        <v>8</v>
      </c>
      <c r="X1" s="24" t="s">
        <v>60</v>
      </c>
      <c r="Y1" s="24" t="s">
        <v>61</v>
      </c>
      <c r="Z1" s="24" t="s">
        <v>62</v>
      </c>
      <c r="AA1" s="24" t="s">
        <v>63</v>
      </c>
      <c r="AB1" s="24" t="s">
        <v>64</v>
      </c>
      <c r="AC1" s="24" t="s">
        <v>65</v>
      </c>
      <c r="AD1" s="24" t="s">
        <v>66</v>
      </c>
      <c r="AE1" s="24" t="s">
        <v>67</v>
      </c>
      <c r="AF1" s="24" t="s">
        <v>68</v>
      </c>
      <c r="AG1" s="24" t="s">
        <v>69</v>
      </c>
      <c r="AH1" s="24" t="s">
        <v>70</v>
      </c>
    </row>
    <row r="2" spans="1:34" ht="18.75" customHeight="1" x14ac:dyDescent="0.2">
      <c r="A2" s="343"/>
      <c r="B2" s="105" t="str">
        <f>IF('U10'!G2="","",'U10'!G2)</f>
        <v>TSV Flitzer U10</v>
      </c>
      <c r="C2" s="277">
        <v>143</v>
      </c>
      <c r="D2" s="126">
        <f>IF(C2="","",RANK(C2,C$2:C$17,Wettkampfdaten!E$9))</f>
        <v>8</v>
      </c>
      <c r="E2" s="123">
        <v>90.6</v>
      </c>
      <c r="F2" s="126">
        <f>IF(E2="","",RANK(E2,$E$2:$E$17,Wettkampfdaten!$E$10))</f>
        <v>5</v>
      </c>
      <c r="G2" s="123">
        <v>240</v>
      </c>
      <c r="H2" s="126">
        <f>IF(G2="","",RANK(G2,$G$2:$G$17,Wettkampfdaten!$E$11))</f>
        <v>8</v>
      </c>
      <c r="I2" s="123">
        <v>84</v>
      </c>
      <c r="J2" s="126">
        <f>IF(I2="","",RANK(I2,$I$2:$I$17,Wettkampfdaten!$E$12))</f>
        <v>6</v>
      </c>
      <c r="K2" s="303">
        <v>1.1423611111111112</v>
      </c>
      <c r="L2" s="126">
        <f>IF(K2="","",RANK(K2,$K$2:K$17,Wettkampfdaten!$E$13))</f>
        <v>6</v>
      </c>
      <c r="M2" s="116">
        <f>IF(SUM(D2,F2,H2,J2,L2)&gt;0,SUM(D2,F2,H2,J2,L2),"")</f>
        <v>33</v>
      </c>
      <c r="N2" s="131">
        <f>IF(M2="","",RANK(M2,$M2:M17,1))</f>
        <v>8</v>
      </c>
      <c r="O2" s="24" t="str">
        <f>IF(Wettkampfdaten!$D$9="","",Wettkampfdaten!$D$9)</f>
        <v>Stabweitsprung</v>
      </c>
      <c r="P2" s="24" t="str">
        <f>IF(Wettkampfdaten!$D$10="","",Wettkampfdaten!$D$10)</f>
        <v>Wechselsprünge</v>
      </c>
      <c r="Q2" s="24" t="str">
        <f>IF(Wettkampfdaten!$D$11="","",Wettkampfdaten!$D$11)</f>
        <v>Schlagwurf (Heuler)</v>
      </c>
      <c r="R2" s="24" t="str">
        <f>IF(Wettkampfdaten!$D$12="","",Wettkampfdaten!$D$12)</f>
        <v>Hindernissprint-Staffel</v>
      </c>
      <c r="S2" s="24" t="str">
        <f>IF(Wettkampfdaten!$D$13="","",Wettkampfdaten!$D$13)</f>
        <v>Gehen</v>
      </c>
      <c r="T2" s="25" t="s">
        <v>29</v>
      </c>
      <c r="U2" s="25" t="str">
        <f>Wettkampfdaten!A$3</f>
        <v>KiLa Wettkampf Altenstadt 2024</v>
      </c>
      <c r="V2" s="26" t="str">
        <f>Wettkampfdaten!D$3</f>
        <v>08./09.06.2024</v>
      </c>
      <c r="W2" s="25" t="str">
        <f>Wettkampfdaten!F$3</f>
        <v>Altenstadt</v>
      </c>
      <c r="X2" s="35" t="str">
        <f ca="1">IF(INDIRECT("'U10'!C"&amp;COLUMN(B1))&lt;&gt;"",CONCATENATE(INDIRECT("'U10'!C"&amp;COLUMN(B1)),", ",INDIRECT("'U10'!D"&amp;COLUMN(B1))),"")</f>
        <v>Dill, Hannah</v>
      </c>
      <c r="Y2" s="35" t="str">
        <f t="shared" ref="Y2:AH2" ca="1" si="0">IF(INDIRECT("'U10'!C"&amp;COLUMN(C1))&lt;&gt;"",CONCATENATE(INDIRECT("'U10'!C"&amp;COLUMN(C1)),", ",INDIRECT("'U10'!D"&amp;COLUMN(C1))),"")</f>
        <v>Morschett, Greta</v>
      </c>
      <c r="Z2" s="35" t="str">
        <f t="shared" ca="1" si="0"/>
        <v>Wiener, Milo</v>
      </c>
      <c r="AA2" s="35" t="str">
        <f t="shared" ca="1" si="0"/>
        <v>Michael, Erik</v>
      </c>
      <c r="AB2" s="35" t="str">
        <f t="shared" ca="1" si="0"/>
        <v>Imbierowicz, Sophie</v>
      </c>
      <c r="AC2" s="35" t="str">
        <f t="shared" ca="1" si="0"/>
        <v>Lipowicz, Hanna</v>
      </c>
      <c r="AD2" s="35" t="str">
        <f t="shared" ca="1" si="0"/>
        <v>Trovillion, Arjona</v>
      </c>
      <c r="AE2" s="35" t="str">
        <f t="shared" ca="1" si="0"/>
        <v>Berthold, Carlotta</v>
      </c>
      <c r="AF2" s="35" t="str">
        <f t="shared" ca="1" si="0"/>
        <v>Bruder, Valentin</v>
      </c>
      <c r="AG2" s="35" t="str">
        <f t="shared" ca="1" si="0"/>
        <v>Kilgin, Schêr</v>
      </c>
      <c r="AH2" s="35" t="str">
        <f t="shared" ca="1" si="0"/>
        <v>Singh, Mia</v>
      </c>
    </row>
    <row r="3" spans="1:34" ht="18.75" customHeight="1" x14ac:dyDescent="0.2">
      <c r="A3" s="343"/>
      <c r="B3" s="107" t="str">
        <f>IF('U10'!G13="","",'U10'!G13)</f>
        <v>Echzells Junge Wilde 1</v>
      </c>
      <c r="C3" s="278">
        <v>182</v>
      </c>
      <c r="D3" s="127">
        <f>IF(C3="","",RANK(C3,C$2:C$17,Wettkampfdaten!E$9))</f>
        <v>2</v>
      </c>
      <c r="E3" s="32">
        <v>93.5</v>
      </c>
      <c r="F3" s="127">
        <f>IF(E3="","",RANK(E3,$E$2:$E$17,Wettkampfdaten!$E$10))</f>
        <v>6</v>
      </c>
      <c r="G3" s="32">
        <v>387</v>
      </c>
      <c r="H3" s="127">
        <f>IF(G3="","",RANK(G3,$G$2:$G$17,Wettkampfdaten!$E$11))</f>
        <v>2</v>
      </c>
      <c r="I3" s="32">
        <v>90</v>
      </c>
      <c r="J3" s="127">
        <f>IF(I3="","",RANK(I3,$I$2:$I$17,Wettkampfdaten!$E$12))</f>
        <v>1</v>
      </c>
      <c r="K3" s="304">
        <v>1.0999999999999999</v>
      </c>
      <c r="L3" s="127">
        <f>IF(K3="","",RANK(K3,$K$2:K$17,Wettkampfdaten!$E$13))</f>
        <v>4</v>
      </c>
      <c r="M3" s="112">
        <f t="shared" ref="M3:M17" si="1">IF(SUM(D3,F3,H3,J3,L3)&gt;0,SUM(D3,F3,H3,J3,L3),"")</f>
        <v>15</v>
      </c>
      <c r="N3" s="134">
        <f>IF(M3="","",RANK(M3,$M2:M17,1))</f>
        <v>3</v>
      </c>
      <c r="O3" s="24" t="str">
        <f>IF(Wettkampfdaten!$D$9="","",Wettkampfdaten!$D$9)</f>
        <v>Stabweitsprung</v>
      </c>
      <c r="P3" s="24" t="str">
        <f>IF(Wettkampfdaten!$D$10="","",Wettkampfdaten!$D$10)</f>
        <v>Wechselsprünge</v>
      </c>
      <c r="Q3" s="24" t="str">
        <f>IF(Wettkampfdaten!$D$11="","",Wettkampfdaten!$D$11)</f>
        <v>Schlagwurf (Heuler)</v>
      </c>
      <c r="R3" s="24" t="str">
        <f>IF(Wettkampfdaten!$D$12="","",Wettkampfdaten!$D$12)</f>
        <v>Hindernissprint-Staffel</v>
      </c>
      <c r="S3" s="24" t="str">
        <f>IF(Wettkampfdaten!$D$13="","",Wettkampfdaten!$D$13)</f>
        <v>Gehen</v>
      </c>
      <c r="T3" s="25" t="s">
        <v>29</v>
      </c>
      <c r="U3" s="25" t="str">
        <f>Wettkampfdaten!A$3</f>
        <v>KiLa Wettkampf Altenstadt 2024</v>
      </c>
      <c r="V3" s="26" t="str">
        <f>Wettkampfdaten!D$3</f>
        <v>08./09.06.2024</v>
      </c>
      <c r="W3" s="25" t="str">
        <f>Wettkampfdaten!F$3</f>
        <v>Altenstadt</v>
      </c>
      <c r="X3" s="35" t="str">
        <f ca="1">IF(INDIRECT("'U10'!C"&amp;COLUMN(M2))&lt;&gt;"",CONCATENATE(INDIRECT("'U10'!C"&amp;COLUMN(M2)),", ",INDIRECT("'U10'!D"&amp;COLUMN(M2))),"")</f>
        <v>Wolf, Niklas</v>
      </c>
      <c r="Y3" s="35" t="str">
        <f t="shared" ref="Y3:AH3" ca="1" si="2">IF(INDIRECT("'U10'!C"&amp;COLUMN(N2))&lt;&gt;"",CONCATENATE(INDIRECT("'U10'!C"&amp;COLUMN(N2)),", ",INDIRECT("'U10'!D"&amp;COLUMN(N2))),"")</f>
        <v>Scherrer, Karl</v>
      </c>
      <c r="Z3" s="35" t="str">
        <f t="shared" ca="1" si="2"/>
        <v>Becker, Ben</v>
      </c>
      <c r="AA3" s="35" t="str">
        <f t="shared" ca="1" si="2"/>
        <v>Poertner, Marlo</v>
      </c>
      <c r="AB3" s="35" t="str">
        <f t="shared" ca="1" si="2"/>
        <v>Freitag, Elli</v>
      </c>
      <c r="AC3" s="35" t="str">
        <f t="shared" ca="1" si="2"/>
        <v>Balzer, Laura</v>
      </c>
      <c r="AD3" s="35" t="str">
        <f t="shared" ca="1" si="2"/>
        <v>Elfes, Mateo</v>
      </c>
      <c r="AE3" s="35" t="str">
        <f t="shared" ca="1" si="2"/>
        <v/>
      </c>
      <c r="AF3" s="35" t="str">
        <f t="shared" ca="1" si="2"/>
        <v/>
      </c>
      <c r="AG3" s="35" t="str">
        <f t="shared" ca="1" si="2"/>
        <v/>
      </c>
      <c r="AH3" s="35" t="str">
        <f t="shared" ca="1" si="2"/>
        <v/>
      </c>
    </row>
    <row r="4" spans="1:34" ht="18.75" customHeight="1" x14ac:dyDescent="0.2">
      <c r="A4" s="343"/>
      <c r="B4" s="106" t="str">
        <f>IF('U10'!G24="","",'U10'!G24)</f>
        <v>Echzells Junge Wilde 2</v>
      </c>
      <c r="C4" s="279">
        <v>173</v>
      </c>
      <c r="D4" s="127">
        <f>IF(C4="","",RANK(C4,C$2:C$17,Wettkampfdaten!E$9))</f>
        <v>4</v>
      </c>
      <c r="E4" s="124">
        <v>100</v>
      </c>
      <c r="F4" s="127">
        <f>IF(E4="","",RANK(E4,$E$2:$E$17,Wettkampfdaten!$E$10))</f>
        <v>7</v>
      </c>
      <c r="G4" s="124">
        <v>341</v>
      </c>
      <c r="H4" s="127">
        <f>IF(G4="","",RANK(G4,$G$2:$G$17,Wettkampfdaten!$E$11))</f>
        <v>3</v>
      </c>
      <c r="I4" s="124">
        <v>83</v>
      </c>
      <c r="J4" s="127">
        <f>IF(I4="","",RANK(I4,$I$2:$I$17,Wettkampfdaten!$E$12))</f>
        <v>7</v>
      </c>
      <c r="K4" s="305">
        <v>1.1527777777777779</v>
      </c>
      <c r="L4" s="127">
        <f>IF(K4="","",RANK(K4,$K$2:K$17,Wettkampfdaten!$E$13))</f>
        <v>7</v>
      </c>
      <c r="M4" s="132">
        <f t="shared" si="1"/>
        <v>28</v>
      </c>
      <c r="N4" s="133">
        <f>IF(M4="","",RANK(M4,$M2:M17,1))</f>
        <v>5</v>
      </c>
      <c r="O4" s="24" t="str">
        <f>IF(Wettkampfdaten!$D$9="","",Wettkampfdaten!$D$9)</f>
        <v>Stabweitsprung</v>
      </c>
      <c r="P4" s="24" t="str">
        <f>IF(Wettkampfdaten!$D$10="","",Wettkampfdaten!$D$10)</f>
        <v>Wechselsprünge</v>
      </c>
      <c r="Q4" s="24" t="str">
        <f>IF(Wettkampfdaten!$D$11="","",Wettkampfdaten!$D$11)</f>
        <v>Schlagwurf (Heuler)</v>
      </c>
      <c r="R4" s="24" t="str">
        <f>IF(Wettkampfdaten!$D$12="","",Wettkampfdaten!$D$12)</f>
        <v>Hindernissprint-Staffel</v>
      </c>
      <c r="S4" s="24" t="str">
        <f>IF(Wettkampfdaten!$D$13="","",Wettkampfdaten!$D$13)</f>
        <v>Gehen</v>
      </c>
      <c r="T4" s="25" t="s">
        <v>29</v>
      </c>
      <c r="U4" s="25" t="str">
        <f>Wettkampfdaten!A$3</f>
        <v>KiLa Wettkampf Altenstadt 2024</v>
      </c>
      <c r="V4" s="26" t="str">
        <f>Wettkampfdaten!D$3</f>
        <v>08./09.06.2024</v>
      </c>
      <c r="W4" s="25" t="str">
        <f>Wettkampfdaten!F$3</f>
        <v>Altenstadt</v>
      </c>
      <c r="X4" s="35" t="str">
        <f ca="1">IF(INDIRECT("'U10'!C"&amp;COLUMN(X3))&lt;&gt;"",CONCATENATE(INDIRECT("'U10'!C"&amp;COLUMN(X3)),", ",INDIRECT("'U10'!D"&amp;COLUMN(X3))),"")</f>
        <v>Keck, Julian</v>
      </c>
      <c r="Y4" s="35" t="str">
        <f t="shared" ref="Y4:AH4" ca="1" si="3">IF(INDIRECT("'U10'!C"&amp;COLUMN(Y3))&lt;&gt;"",CONCATENATE(INDIRECT("'U10'!C"&amp;COLUMN(Y3)),", ",INDIRECT("'U10'!D"&amp;COLUMN(Y3))),"")</f>
        <v>Kanetzki, Liam</v>
      </c>
      <c r="Z4" s="35" t="str">
        <f t="shared" ca="1" si="3"/>
        <v>Schultheis, Finn</v>
      </c>
      <c r="AA4" s="35" t="str">
        <f t="shared" ca="1" si="3"/>
        <v>Reuter, Emma</v>
      </c>
      <c r="AB4" s="35" t="str">
        <f t="shared" ca="1" si="3"/>
        <v>Günther, Ida</v>
      </c>
      <c r="AC4" s="35" t="str">
        <f t="shared" ca="1" si="3"/>
        <v>Barthel, Lenny</v>
      </c>
      <c r="AD4" s="35" t="str">
        <f t="shared" ca="1" si="3"/>
        <v>Gheorghiu, Andre</v>
      </c>
      <c r="AE4" s="35" t="str">
        <f t="shared" ca="1" si="3"/>
        <v>Hinkel, Emily</v>
      </c>
      <c r="AF4" s="35" t="str">
        <f t="shared" ca="1" si="3"/>
        <v/>
      </c>
      <c r="AG4" s="35" t="str">
        <f t="shared" ca="1" si="3"/>
        <v/>
      </c>
      <c r="AH4" s="35" t="str">
        <f t="shared" ca="1" si="3"/>
        <v/>
      </c>
    </row>
    <row r="5" spans="1:34" ht="18.75" customHeight="1" x14ac:dyDescent="0.2">
      <c r="A5" s="343"/>
      <c r="B5" s="107" t="str">
        <f>IF('U10'!G35="","",'U10'!G35)</f>
        <v>Dortelweiler Turbo Kids</v>
      </c>
      <c r="C5" s="278">
        <v>145</v>
      </c>
      <c r="D5" s="127">
        <f>IF(C5="","",RANK(C5,C$2:C$17,Wettkampfdaten!E$9))</f>
        <v>7</v>
      </c>
      <c r="E5" s="32">
        <v>87.1</v>
      </c>
      <c r="F5" s="127">
        <f>IF(E5="","",RANK(E5,$E$2:$E$17,Wettkampfdaten!$E$10))</f>
        <v>3</v>
      </c>
      <c r="G5" s="32">
        <v>250</v>
      </c>
      <c r="H5" s="127">
        <f>IF(G5="","",RANK(G5,$G$2:$G$17,Wettkampfdaten!$E$11))</f>
        <v>7</v>
      </c>
      <c r="I5" s="32">
        <v>83</v>
      </c>
      <c r="J5" s="127">
        <f>IF(I5="","",RANK(I5,$I$2:$I$17,Wettkampfdaten!$E$12))</f>
        <v>7</v>
      </c>
      <c r="K5" s="304">
        <v>1.1006944444444444</v>
      </c>
      <c r="L5" s="127">
        <f>IF(K5="","",RANK(K5,$K$2:K$17,Wettkampfdaten!$E$13))</f>
        <v>5</v>
      </c>
      <c r="M5" s="112">
        <f t="shared" si="1"/>
        <v>29</v>
      </c>
      <c r="N5" s="135">
        <f>IF(M5="","",RANK(M5,$M2:M17,1))</f>
        <v>6</v>
      </c>
      <c r="O5" s="24" t="str">
        <f>IF(Wettkampfdaten!$D$9="","",Wettkampfdaten!$D$9)</f>
        <v>Stabweitsprung</v>
      </c>
      <c r="P5" s="24" t="str">
        <f>IF(Wettkampfdaten!$D$10="","",Wettkampfdaten!$D$10)</f>
        <v>Wechselsprünge</v>
      </c>
      <c r="Q5" s="24" t="str">
        <f>IF(Wettkampfdaten!$D$11="","",Wettkampfdaten!$D$11)</f>
        <v>Schlagwurf (Heuler)</v>
      </c>
      <c r="R5" s="24" t="str">
        <f>IF(Wettkampfdaten!$D$12="","",Wettkampfdaten!$D$12)</f>
        <v>Hindernissprint-Staffel</v>
      </c>
      <c r="S5" s="24" t="str">
        <f>IF(Wettkampfdaten!$D$13="","",Wettkampfdaten!$D$13)</f>
        <v>Gehen</v>
      </c>
      <c r="T5" s="25" t="s">
        <v>29</v>
      </c>
      <c r="U5" s="25" t="str">
        <f>Wettkampfdaten!A$3</f>
        <v>KiLa Wettkampf Altenstadt 2024</v>
      </c>
      <c r="V5" s="26" t="str">
        <f>Wettkampfdaten!D$3</f>
        <v>08./09.06.2024</v>
      </c>
      <c r="W5" s="25" t="str">
        <f>Wettkampfdaten!F$3</f>
        <v>Altenstadt</v>
      </c>
      <c r="X5" s="35" t="str">
        <f ca="1">IF(INDIRECT("'U10'!C"&amp;COLUMN(AI4))&lt;&gt;"",CONCATENATE(INDIRECT("'U10'!C"&amp;COLUMN(AI4)),", ",INDIRECT("'U10'!D"&amp;COLUMN(AI4))),"")</f>
        <v>Schneider, Miko</v>
      </c>
      <c r="Y5" s="35" t="str">
        <f t="shared" ref="Y5:AH5" ca="1" si="4">IF(INDIRECT("'U10'!C"&amp;COLUMN(AJ4))&lt;&gt;"",CONCATENATE(INDIRECT("'U10'!C"&amp;COLUMN(AJ4)),", ",INDIRECT("'U10'!D"&amp;COLUMN(AJ4))),"")</f>
        <v>Küng, Kimo</v>
      </c>
      <c r="Z5" s="35" t="str">
        <f t="shared" ca="1" si="4"/>
        <v>Wissel, Laura</v>
      </c>
      <c r="AA5" s="35" t="str">
        <f t="shared" ca="1" si="4"/>
        <v>Wolf, Mayla</v>
      </c>
      <c r="AB5" s="35" t="str">
        <f t="shared" ca="1" si="4"/>
        <v>Jordan, Tom</v>
      </c>
      <c r="AC5" s="35" t="str">
        <f t="shared" ca="1" si="4"/>
        <v>Mamon, Polina</v>
      </c>
      <c r="AD5" s="35" t="str">
        <f t="shared" ca="1" si="4"/>
        <v>Mamon, Nikita</v>
      </c>
      <c r="AE5" s="35" t="str">
        <f t="shared" ca="1" si="4"/>
        <v>Haberland, Sophia</v>
      </c>
      <c r="AF5" s="35" t="str">
        <f t="shared" ca="1" si="4"/>
        <v/>
      </c>
      <c r="AG5" s="35" t="str">
        <f t="shared" ca="1" si="4"/>
        <v/>
      </c>
      <c r="AH5" s="35" t="str">
        <f t="shared" ca="1" si="4"/>
        <v/>
      </c>
    </row>
    <row r="6" spans="1:34" ht="18.75" customHeight="1" x14ac:dyDescent="0.2">
      <c r="A6" s="343"/>
      <c r="B6" s="106" t="str">
        <f>IF('U10'!G46="","",'U10'!G46)</f>
        <v>Die roten Teufel</v>
      </c>
      <c r="C6" s="279">
        <v>180</v>
      </c>
      <c r="D6" s="127">
        <f>IF(C6="","",RANK(C6,C$2:C$17,Wettkampfdaten!E$9))</f>
        <v>3</v>
      </c>
      <c r="E6" s="124">
        <v>83.5</v>
      </c>
      <c r="F6" s="127">
        <f>IF(E6="","",RANK(E6,$E$2:$E$17,Wettkampfdaten!$E$10))</f>
        <v>2</v>
      </c>
      <c r="G6" s="124">
        <v>296</v>
      </c>
      <c r="H6" s="127">
        <f>IF(G6="","",RANK(G6,$G$2:$G$17,Wettkampfdaten!$E$11))</f>
        <v>6</v>
      </c>
      <c r="I6" s="124">
        <v>86</v>
      </c>
      <c r="J6" s="127">
        <f>IF(I6="","",RANK(I6,$I$2:$I$17,Wettkampfdaten!$E$12))</f>
        <v>4</v>
      </c>
      <c r="K6" s="305">
        <v>1.086111111111111</v>
      </c>
      <c r="L6" s="127">
        <f>IF(K6="","",RANK(K6,$K$2:K$17,Wettkampfdaten!$E$13))</f>
        <v>3</v>
      </c>
      <c r="M6" s="132">
        <f t="shared" si="1"/>
        <v>18</v>
      </c>
      <c r="N6" s="133">
        <f>IF(M6="","",RANK(M6,$M2:M17,1))</f>
        <v>4</v>
      </c>
      <c r="O6" s="24" t="str">
        <f>IF(Wettkampfdaten!$D$9="","",Wettkampfdaten!$D$9)</f>
        <v>Stabweitsprung</v>
      </c>
      <c r="P6" s="24" t="str">
        <f>IF(Wettkampfdaten!$D$10="","",Wettkampfdaten!$D$10)</f>
        <v>Wechselsprünge</v>
      </c>
      <c r="Q6" s="24" t="str">
        <f>IF(Wettkampfdaten!$D$11="","",Wettkampfdaten!$D$11)</f>
        <v>Schlagwurf (Heuler)</v>
      </c>
      <c r="R6" s="24" t="str">
        <f>IF(Wettkampfdaten!$D$12="","",Wettkampfdaten!$D$12)</f>
        <v>Hindernissprint-Staffel</v>
      </c>
      <c r="S6" s="24" t="str">
        <f>IF(Wettkampfdaten!$D$13="","",Wettkampfdaten!$D$13)</f>
        <v>Gehen</v>
      </c>
      <c r="T6" s="25" t="s">
        <v>29</v>
      </c>
      <c r="U6" s="25" t="str">
        <f>Wettkampfdaten!A$3</f>
        <v>KiLa Wettkampf Altenstadt 2024</v>
      </c>
      <c r="V6" s="26" t="str">
        <f>Wettkampfdaten!D$3</f>
        <v>08./09.06.2024</v>
      </c>
      <c r="W6" s="25" t="str">
        <f>Wettkampfdaten!F$3</f>
        <v>Altenstadt</v>
      </c>
      <c r="X6" s="35" t="str">
        <f ca="1">IF(INDIRECT("'U10'!C"&amp;COLUMN(AT5))&lt;&gt;"",CONCATENATE(INDIRECT("'U10'!C"&amp;COLUMN(AT5)),", ",INDIRECT("'U10'!D"&amp;COLUMN(AT5))),"")</f>
        <v>Heidt, Gabriel</v>
      </c>
      <c r="Y6" s="35" t="str">
        <f t="shared" ref="Y6:AH6" ca="1" si="5">IF(INDIRECT("'U10'!C"&amp;COLUMN(AU5))&lt;&gt;"",CONCATENATE(INDIRECT("'U10'!C"&amp;COLUMN(AU5)),", ",INDIRECT("'U10'!D"&amp;COLUMN(AU5))),"")</f>
        <v>Linde, Ida</v>
      </c>
      <c r="Z6" s="35" t="str">
        <f t="shared" ca="1" si="5"/>
        <v>Schwiete, Jasmin</v>
      </c>
      <c r="AA6" s="35" t="str">
        <f t="shared" ca="1" si="5"/>
        <v>Reimann, Elisa</v>
      </c>
      <c r="AB6" s="35" t="str">
        <f t="shared" ca="1" si="5"/>
        <v>Höhler, Tamara</v>
      </c>
      <c r="AC6" s="35" t="str">
        <f t="shared" ca="1" si="5"/>
        <v>Karow, Ida</v>
      </c>
      <c r="AD6" s="35" t="str">
        <f t="shared" ca="1" si="5"/>
        <v>Kröger, Alexandra</v>
      </c>
      <c r="AE6" s="35" t="str">
        <f t="shared" ca="1" si="5"/>
        <v>Bouratzidi, Elena</v>
      </c>
      <c r="AF6" s="35" t="str">
        <f t="shared" ca="1" si="5"/>
        <v>Takac, Leo</v>
      </c>
      <c r="AG6" s="35" t="str">
        <f t="shared" ca="1" si="5"/>
        <v>Bouratzidi, Zoi</v>
      </c>
      <c r="AH6" s="35" t="str">
        <f t="shared" ca="1" si="5"/>
        <v/>
      </c>
    </row>
    <row r="7" spans="1:34" ht="18.75" customHeight="1" x14ac:dyDescent="0.2">
      <c r="A7" s="343"/>
      <c r="B7" s="107" t="str">
        <f>IF('U10'!G57="","",'U10'!G57)</f>
        <v>Altenstädter Stoppelhopser</v>
      </c>
      <c r="C7" s="278">
        <v>184</v>
      </c>
      <c r="D7" s="127">
        <f>IF(C7="","",RANK(C7,C$2:C$17,Wettkampfdaten!E$9))</f>
        <v>1</v>
      </c>
      <c r="E7" s="32">
        <v>83.1</v>
      </c>
      <c r="F7" s="127">
        <f>IF(E7="","",RANK(E7,$E$2:$E$17,Wettkampfdaten!$E$10))</f>
        <v>1</v>
      </c>
      <c r="G7" s="32">
        <v>313</v>
      </c>
      <c r="H7" s="127">
        <f>IF(G7="","",RANK(G7,$G$2:$G$17,Wettkampfdaten!$E$11))</f>
        <v>4</v>
      </c>
      <c r="I7" s="32">
        <v>90</v>
      </c>
      <c r="J7" s="127">
        <f>IF(I7="","",RANK(I7,$I$2:$I$17,Wettkampfdaten!$E$12))</f>
        <v>1</v>
      </c>
      <c r="K7" s="304">
        <v>1.0486111111111112</v>
      </c>
      <c r="L7" s="127">
        <f>IF(K7="","",RANK(K7,$K$2:K$17,Wettkampfdaten!$E$13))</f>
        <v>2</v>
      </c>
      <c r="M7" s="112">
        <f t="shared" si="1"/>
        <v>9</v>
      </c>
      <c r="N7" s="135">
        <f>IF(M7="","",RANK(M7,$M2:M17,1))</f>
        <v>1</v>
      </c>
      <c r="O7" s="24" t="str">
        <f>IF(Wettkampfdaten!$D$9="","",Wettkampfdaten!$D$9)</f>
        <v>Stabweitsprung</v>
      </c>
      <c r="P7" s="24" t="str">
        <f>IF(Wettkampfdaten!$D$10="","",Wettkampfdaten!$D$10)</f>
        <v>Wechselsprünge</v>
      </c>
      <c r="Q7" s="24" t="str">
        <f>IF(Wettkampfdaten!$D$11="","",Wettkampfdaten!$D$11)</f>
        <v>Schlagwurf (Heuler)</v>
      </c>
      <c r="R7" s="24" t="str">
        <f>IF(Wettkampfdaten!$D$12="","",Wettkampfdaten!$D$12)</f>
        <v>Hindernissprint-Staffel</v>
      </c>
      <c r="S7" s="24" t="str">
        <f>IF(Wettkampfdaten!$D$13="","",Wettkampfdaten!$D$13)</f>
        <v>Gehen</v>
      </c>
      <c r="T7" s="25" t="s">
        <v>29</v>
      </c>
      <c r="U7" s="25" t="str">
        <f>Wettkampfdaten!A$3</f>
        <v>KiLa Wettkampf Altenstadt 2024</v>
      </c>
      <c r="V7" s="26" t="str">
        <f>Wettkampfdaten!D$3</f>
        <v>08./09.06.2024</v>
      </c>
      <c r="W7" s="25" t="str">
        <f>Wettkampfdaten!F$3</f>
        <v>Altenstadt</v>
      </c>
      <c r="X7" s="35" t="str">
        <f ca="1">IF(INDIRECT("'U10'!C"&amp;COLUMN(BE6))&lt;&gt;"",CONCATENATE(INDIRECT("'U10'!C"&amp;COLUMN(BE6)),", ",INDIRECT("'U10'!D"&amp;COLUMN(BE6))),"")</f>
        <v>Scherz, Moritz</v>
      </c>
      <c r="Y7" s="35" t="str">
        <f t="shared" ref="Y7:AH7" ca="1" si="6">IF(INDIRECT("'U10'!C"&amp;COLUMN(BF6))&lt;&gt;"",CONCATENATE(INDIRECT("'U10'!C"&amp;COLUMN(BF6)),", ",INDIRECT("'U10'!D"&amp;COLUMN(BF6))),"")</f>
        <v>Höltl, Holly</v>
      </c>
      <c r="Z7" s="35" t="str">
        <f t="shared" ca="1" si="6"/>
        <v>Maiano, Anna</v>
      </c>
      <c r="AA7" s="35" t="str">
        <f t="shared" ca="1" si="6"/>
        <v>Muhin, Kristina</v>
      </c>
      <c r="AB7" s="35" t="str">
        <f t="shared" ca="1" si="6"/>
        <v>Köhler, Nele</v>
      </c>
      <c r="AC7" s="35" t="str">
        <f t="shared" ca="1" si="6"/>
        <v>Winterling, Lilli</v>
      </c>
      <c r="AD7" s="35" t="str">
        <f t="shared" ca="1" si="6"/>
        <v>Kreuter, Lejan</v>
      </c>
      <c r="AE7" s="35" t="str">
        <f t="shared" ca="1" si="6"/>
        <v>Heinzmann, Emmylou</v>
      </c>
      <c r="AF7" s="35" t="str">
        <f t="shared" ca="1" si="6"/>
        <v>Zarnke, Melina</v>
      </c>
      <c r="AG7" s="35" t="str">
        <f t="shared" ca="1" si="6"/>
        <v>Ronneberger, Leo</v>
      </c>
      <c r="AH7" s="35" t="str">
        <f t="shared" ca="1" si="6"/>
        <v>Lange, Mats</v>
      </c>
    </row>
    <row r="8" spans="1:34" ht="18.75" customHeight="1" x14ac:dyDescent="0.2">
      <c r="A8" s="343"/>
      <c r="B8" s="106" t="str">
        <f>IF('U10'!G68="","",'U10'!G68)</f>
        <v>Die coolen Flitzer</v>
      </c>
      <c r="C8" s="279">
        <v>148</v>
      </c>
      <c r="D8" s="127">
        <f>IF(C8="","",RANK(C8,C$2:C$17,Wettkampfdaten!E$9))</f>
        <v>6</v>
      </c>
      <c r="E8" s="124">
        <v>102.6</v>
      </c>
      <c r="F8" s="127">
        <f>IF(E8="","",RANK(E8,$E$2:$E$17,Wettkampfdaten!$E$10))</f>
        <v>8</v>
      </c>
      <c r="G8" s="124">
        <v>304</v>
      </c>
      <c r="H8" s="127">
        <f>IF(G8="","",RANK(G8,$G$2:$G$17,Wettkampfdaten!$E$11))</f>
        <v>5</v>
      </c>
      <c r="I8" s="124">
        <v>85</v>
      </c>
      <c r="J8" s="127">
        <f>IF(I8="","",RANK(I8,$I$2:$I$17,Wettkampfdaten!$E$12))</f>
        <v>5</v>
      </c>
      <c r="K8" s="305">
        <v>1.2631944444444445</v>
      </c>
      <c r="L8" s="127">
        <f>IF(K8="","",RANK(K8,$K$2:K$17,Wettkampfdaten!$E$13))</f>
        <v>8</v>
      </c>
      <c r="M8" s="132">
        <f t="shared" si="1"/>
        <v>32</v>
      </c>
      <c r="N8" s="133">
        <f>IF(M8="","",RANK(M8,$M2:M17,1))</f>
        <v>7</v>
      </c>
      <c r="O8" s="24" t="str">
        <f>IF(Wettkampfdaten!$D$9="","",Wettkampfdaten!$D$9)</f>
        <v>Stabweitsprung</v>
      </c>
      <c r="P8" s="24" t="str">
        <f>IF(Wettkampfdaten!$D$10="","",Wettkampfdaten!$D$10)</f>
        <v>Wechselsprünge</v>
      </c>
      <c r="Q8" s="24" t="str">
        <f>IF(Wettkampfdaten!$D$11="","",Wettkampfdaten!$D$11)</f>
        <v>Schlagwurf (Heuler)</v>
      </c>
      <c r="R8" s="24" t="str">
        <f>IF(Wettkampfdaten!$D$12="","",Wettkampfdaten!$D$12)</f>
        <v>Hindernissprint-Staffel</v>
      </c>
      <c r="S8" s="24" t="str">
        <f>IF(Wettkampfdaten!$D$13="","",Wettkampfdaten!$D$13)</f>
        <v>Gehen</v>
      </c>
      <c r="T8" s="25" t="s">
        <v>29</v>
      </c>
      <c r="U8" s="25" t="str">
        <f>Wettkampfdaten!A$3</f>
        <v>KiLa Wettkampf Altenstadt 2024</v>
      </c>
      <c r="V8" s="26" t="str">
        <f>Wettkampfdaten!D$3</f>
        <v>08./09.06.2024</v>
      </c>
      <c r="W8" s="25" t="str">
        <f>Wettkampfdaten!F$3</f>
        <v>Altenstadt</v>
      </c>
      <c r="X8" s="35" t="str">
        <f ca="1">IF(INDIRECT("'U10'!C"&amp;COLUMN(BP7))&lt;&gt;"",CONCATENATE(INDIRECT("'U10'!C"&amp;COLUMN(BP7)),", ",INDIRECT("'U10'!D"&amp;COLUMN(BP7))),"")</f>
        <v>Raiber, Ben</v>
      </c>
      <c r="Y8" s="35" t="str">
        <f t="shared" ref="Y8:AH8" ca="1" si="7">IF(INDIRECT("'U10'!C"&amp;COLUMN(BQ7))&lt;&gt;"",CONCATENATE(INDIRECT("'U10'!C"&amp;COLUMN(BQ7)),", ",INDIRECT("'U10'!D"&amp;COLUMN(BQ7))),"")</f>
        <v>Peter, Kilian</v>
      </c>
      <c r="Z8" s="35" t="str">
        <f t="shared" ca="1" si="7"/>
        <v>Welsch, Emelie</v>
      </c>
      <c r="AA8" s="35" t="str">
        <f t="shared" ca="1" si="7"/>
        <v>Bechthold, Henri</v>
      </c>
      <c r="AB8" s="35" t="str">
        <f t="shared" ca="1" si="7"/>
        <v>Behnke, Leana</v>
      </c>
      <c r="AC8" s="35" t="str">
        <f t="shared" ca="1" si="7"/>
        <v>Olbrich, Mina</v>
      </c>
      <c r="AD8" s="35" t="str">
        <f t="shared" ca="1" si="7"/>
        <v/>
      </c>
      <c r="AE8" s="35" t="str">
        <f t="shared" ca="1" si="7"/>
        <v/>
      </c>
      <c r="AF8" s="35" t="str">
        <f t="shared" ca="1" si="7"/>
        <v/>
      </c>
      <c r="AG8" s="35" t="str">
        <f t="shared" ca="1" si="7"/>
        <v/>
      </c>
      <c r="AH8" s="35" t="str">
        <f t="shared" ca="1" si="7"/>
        <v/>
      </c>
    </row>
    <row r="9" spans="1:34" ht="18.75" customHeight="1" x14ac:dyDescent="0.2">
      <c r="A9" s="343"/>
      <c r="B9" s="107" t="str">
        <f>IF('U10'!G79="","",'U10'!G79)</f>
        <v>LSC Blau-Bären</v>
      </c>
      <c r="C9" s="278">
        <v>165</v>
      </c>
      <c r="D9" s="127">
        <f>IF(C9="","",RANK(C9,C$2:C$17,Wettkampfdaten!E$9))</f>
        <v>5</v>
      </c>
      <c r="E9" s="32">
        <v>87.3</v>
      </c>
      <c r="F9" s="127">
        <f>IF(E9="","",RANK(E9,$E$2:$E$17,Wettkampfdaten!$E$10))</f>
        <v>4</v>
      </c>
      <c r="G9" s="32">
        <v>408</v>
      </c>
      <c r="H9" s="127">
        <f>IF(G9="","",RANK(G9,$G$2:$G$17,Wettkampfdaten!$E$11))</f>
        <v>1</v>
      </c>
      <c r="I9" s="32">
        <v>90</v>
      </c>
      <c r="J9" s="127">
        <f>IF(I9="","",RANK(I9,$I$2:$I$17,Wettkampfdaten!$E$12))</f>
        <v>1</v>
      </c>
      <c r="K9" s="285">
        <v>0.99583333333333324</v>
      </c>
      <c r="L9" s="127">
        <f>IF(K9="","",RANK(K9,$K$2:K$17,Wettkampfdaten!$E$13))</f>
        <v>1</v>
      </c>
      <c r="M9" s="112">
        <f t="shared" si="1"/>
        <v>12</v>
      </c>
      <c r="N9" s="135">
        <f>IF(M9="","",RANK(M9,$M2:M17,1))</f>
        <v>2</v>
      </c>
      <c r="O9" s="24" t="str">
        <f>IF(Wettkampfdaten!$D$9="","",Wettkampfdaten!$D$9)</f>
        <v>Stabweitsprung</v>
      </c>
      <c r="P9" s="24" t="str">
        <f>IF(Wettkampfdaten!$D$10="","",Wettkampfdaten!$D$10)</f>
        <v>Wechselsprünge</v>
      </c>
      <c r="Q9" s="24" t="str">
        <f>IF(Wettkampfdaten!$D$11="","",Wettkampfdaten!$D$11)</f>
        <v>Schlagwurf (Heuler)</v>
      </c>
      <c r="R9" s="24" t="str">
        <f>IF(Wettkampfdaten!$D$12="","",Wettkampfdaten!$D$12)</f>
        <v>Hindernissprint-Staffel</v>
      </c>
      <c r="S9" s="24" t="str">
        <f>IF(Wettkampfdaten!$D$13="","",Wettkampfdaten!$D$13)</f>
        <v>Gehen</v>
      </c>
      <c r="T9" s="25" t="s">
        <v>29</v>
      </c>
      <c r="U9" s="25" t="str">
        <f>Wettkampfdaten!A$3</f>
        <v>KiLa Wettkampf Altenstadt 2024</v>
      </c>
      <c r="V9" s="26" t="str">
        <f>Wettkampfdaten!D$3</f>
        <v>08./09.06.2024</v>
      </c>
      <c r="W9" s="25" t="str">
        <f>Wettkampfdaten!F$3</f>
        <v>Altenstadt</v>
      </c>
      <c r="X9" s="35" t="str">
        <f ca="1">IF(INDIRECT("'U10'!C"&amp;COLUMN(CA8))&lt;&gt;"",CONCATENATE(INDIRECT("'U10'!C"&amp;COLUMN(CA8)),", ",INDIRECT("'U10'!D"&amp;COLUMN(CA8))),"")</f>
        <v>Dähling, Aaron</v>
      </c>
      <c r="Y9" s="35" t="str">
        <f t="shared" ref="Y9:AH9" ca="1" si="8">IF(INDIRECT("'U10'!C"&amp;COLUMN(CB8))&lt;&gt;"",CONCATENATE(INDIRECT("'U10'!C"&amp;COLUMN(CB8)),", ",INDIRECT("'U10'!D"&amp;COLUMN(CB8))),"")</f>
        <v>Scheefers, Ivy</v>
      </c>
      <c r="Z9" s="35" t="str">
        <f t="shared" ca="1" si="8"/>
        <v>Beermann, Llith</v>
      </c>
      <c r="AA9" s="35" t="str">
        <f t="shared" ca="1" si="8"/>
        <v>Bartels, Linnea</v>
      </c>
      <c r="AB9" s="35" t="str">
        <f t="shared" ca="1" si="8"/>
        <v>Wittmann, Max</v>
      </c>
      <c r="AC9" s="35" t="str">
        <f t="shared" ca="1" si="8"/>
        <v>Parizek, Mio</v>
      </c>
      <c r="AD9" s="35" t="str">
        <f t="shared" ca="1" si="8"/>
        <v>Paetzold, Nele</v>
      </c>
      <c r="AE9" s="35" t="str">
        <f t="shared" ca="1" si="8"/>
        <v>Jentsch, Nicolas</v>
      </c>
      <c r="AF9" s="35" t="str">
        <f t="shared" ca="1" si="8"/>
        <v>Pompetzki, Samuel</v>
      </c>
      <c r="AG9" s="35" t="str">
        <f t="shared" ca="1" si="8"/>
        <v>Jentsch, Theresa</v>
      </c>
      <c r="AH9" s="35" t="str">
        <f t="shared" ca="1" si="8"/>
        <v>Sekmeister, Vincent</v>
      </c>
    </row>
    <row r="10" spans="1:34" ht="18.75" customHeight="1" x14ac:dyDescent="0.2">
      <c r="A10" s="343"/>
      <c r="B10" s="106" t="str">
        <f>IF('U10'!G90="","",'U10'!G90)</f>
        <v/>
      </c>
      <c r="C10" s="279"/>
      <c r="D10" s="127" t="str">
        <f>IF(C10="","",RANK(C10,C$2:C$17,Wettkampfdaten!E$9))</f>
        <v/>
      </c>
      <c r="E10" s="124"/>
      <c r="F10" s="127" t="str">
        <f>IF(E10="","",RANK(E10,$E$2:$E$17,Wettkampfdaten!$E$10))</f>
        <v/>
      </c>
      <c r="G10" s="124"/>
      <c r="H10" s="127" t="str">
        <f>IF(G10="","",RANK(G10,$G$2:$G$17,Wettkampfdaten!$E$11))</f>
        <v/>
      </c>
      <c r="I10" s="124"/>
      <c r="J10" s="127" t="str">
        <f>IF(I10="","",RANK(I10,$I$2:$I$17,Wettkampfdaten!$E$12))</f>
        <v/>
      </c>
      <c r="K10" s="124"/>
      <c r="L10" s="127" t="str">
        <f>IF(K10="","",RANK(K10,$K$2:K$17,Wettkampfdaten!$E$13))</f>
        <v/>
      </c>
      <c r="M10" s="132" t="str">
        <f t="shared" si="1"/>
        <v/>
      </c>
      <c r="N10" s="133" t="str">
        <f>IF(M10="","",RANK(M10,$M2:M17,1))</f>
        <v/>
      </c>
      <c r="O10" s="24" t="str">
        <f>IF(Wettkampfdaten!$D$9="","",Wettkampfdaten!$D$9)</f>
        <v>Stabweitsprung</v>
      </c>
      <c r="P10" s="24" t="str">
        <f>IF(Wettkampfdaten!$D$10="","",Wettkampfdaten!$D$10)</f>
        <v>Wechselsprünge</v>
      </c>
      <c r="Q10" s="24" t="str">
        <f>IF(Wettkampfdaten!$D$11="","",Wettkampfdaten!$D$11)</f>
        <v>Schlagwurf (Heuler)</v>
      </c>
      <c r="R10" s="24" t="str">
        <f>IF(Wettkampfdaten!$D$12="","",Wettkampfdaten!$D$12)</f>
        <v>Hindernissprint-Staffel</v>
      </c>
      <c r="S10" s="24" t="str">
        <f>IF(Wettkampfdaten!$D$13="","",Wettkampfdaten!$D$13)</f>
        <v>Gehen</v>
      </c>
      <c r="T10" s="25" t="s">
        <v>29</v>
      </c>
      <c r="U10" s="25" t="str">
        <f>Wettkampfdaten!A$3</f>
        <v>KiLa Wettkampf Altenstadt 2024</v>
      </c>
      <c r="V10" s="26" t="str">
        <f>Wettkampfdaten!D$3</f>
        <v>08./09.06.2024</v>
      </c>
      <c r="W10" s="25" t="str">
        <f>Wettkampfdaten!F$3</f>
        <v>Altenstadt</v>
      </c>
      <c r="X10" s="35" t="str">
        <f ca="1">IF(INDIRECT("'U10'!C"&amp;COLUMN(CL9))&lt;&gt;"",CONCATENATE(INDIRECT("'U10'!C"&amp;COLUMN(CL9)),", ",INDIRECT("'U10'!D"&amp;COLUMN(CL9))),"")</f>
        <v/>
      </c>
      <c r="Y10" s="35" t="str">
        <f t="shared" ref="Y10:AH10" ca="1" si="9">IF(INDIRECT("'U10'!C"&amp;COLUMN(CM9))&lt;&gt;"",CONCATENATE(INDIRECT("'U10'!C"&amp;COLUMN(CM9)),", ",INDIRECT("'U10'!D"&amp;COLUMN(CM9))),"")</f>
        <v/>
      </c>
      <c r="Z10" s="35" t="str">
        <f t="shared" ca="1" si="9"/>
        <v/>
      </c>
      <c r="AA10" s="35" t="str">
        <f t="shared" ca="1" si="9"/>
        <v/>
      </c>
      <c r="AB10" s="35" t="str">
        <f t="shared" ca="1" si="9"/>
        <v/>
      </c>
      <c r="AC10" s="35" t="str">
        <f t="shared" ca="1" si="9"/>
        <v/>
      </c>
      <c r="AD10" s="35" t="str">
        <f t="shared" ca="1" si="9"/>
        <v/>
      </c>
      <c r="AE10" s="35" t="str">
        <f t="shared" ca="1" si="9"/>
        <v/>
      </c>
      <c r="AF10" s="35" t="str">
        <f t="shared" ca="1" si="9"/>
        <v/>
      </c>
      <c r="AG10" s="35" t="str">
        <f t="shared" ca="1" si="9"/>
        <v/>
      </c>
      <c r="AH10" s="35" t="str">
        <f t="shared" ca="1" si="9"/>
        <v/>
      </c>
    </row>
    <row r="11" spans="1:34" ht="18.75" customHeight="1" x14ac:dyDescent="0.2">
      <c r="A11" s="343"/>
      <c r="B11" s="107" t="str">
        <f>IF('U10'!G101="","",'U10'!G101)</f>
        <v/>
      </c>
      <c r="C11" s="278"/>
      <c r="D11" s="127" t="str">
        <f>IF(C11="","",RANK(C11,C$2:C$17,Wettkampfdaten!E$9))</f>
        <v/>
      </c>
      <c r="E11" s="32"/>
      <c r="F11" s="127" t="str">
        <f>IF(E11="","",RANK(E11,$E$2:$E$17,Wettkampfdaten!$E$10))</f>
        <v/>
      </c>
      <c r="G11" s="32"/>
      <c r="H11" s="127" t="str">
        <f>IF(G11="","",RANK(G11,$G$2:$G$17,Wettkampfdaten!$E$11))</f>
        <v/>
      </c>
      <c r="I11" s="32"/>
      <c r="J11" s="127" t="str">
        <f>IF(I11="","",RANK(I11,$I$2:$I$17,Wettkampfdaten!$E$12))</f>
        <v/>
      </c>
      <c r="K11" s="32"/>
      <c r="L11" s="127" t="str">
        <f>IF(K11="","",RANK(K11,$K$2:K$17,Wettkampfdaten!$E$13))</f>
        <v/>
      </c>
      <c r="M11" s="112" t="str">
        <f t="shared" si="1"/>
        <v/>
      </c>
      <c r="N11" s="135" t="str">
        <f>IF(M11="","",RANK(M11,$M2:M17,1))</f>
        <v/>
      </c>
      <c r="O11" s="24" t="str">
        <f>IF(Wettkampfdaten!$D$9="","",Wettkampfdaten!$D$9)</f>
        <v>Stabweitsprung</v>
      </c>
      <c r="P11" s="24" t="str">
        <f>IF(Wettkampfdaten!$D$10="","",Wettkampfdaten!$D$10)</f>
        <v>Wechselsprünge</v>
      </c>
      <c r="Q11" s="24" t="str">
        <f>IF(Wettkampfdaten!$D$11="","",Wettkampfdaten!$D$11)</f>
        <v>Schlagwurf (Heuler)</v>
      </c>
      <c r="R11" s="24" t="str">
        <f>IF(Wettkampfdaten!$D$12="","",Wettkampfdaten!$D$12)</f>
        <v>Hindernissprint-Staffel</v>
      </c>
      <c r="S11" s="24" t="str">
        <f>IF(Wettkampfdaten!$D$13="","",Wettkampfdaten!$D$13)</f>
        <v>Gehen</v>
      </c>
      <c r="T11" s="25" t="s">
        <v>29</v>
      </c>
      <c r="U11" s="25" t="str">
        <f>Wettkampfdaten!A$3</f>
        <v>KiLa Wettkampf Altenstadt 2024</v>
      </c>
      <c r="V11" s="26" t="str">
        <f>Wettkampfdaten!D$3</f>
        <v>08./09.06.2024</v>
      </c>
      <c r="W11" s="25" t="str">
        <f>Wettkampfdaten!F$3</f>
        <v>Altenstadt</v>
      </c>
      <c r="X11" s="35" t="str">
        <f ca="1">IF(INDIRECT("'U10'!C"&amp;COLUMN(CW10))&lt;&gt;"",CONCATENATE(INDIRECT("'U10'!C"&amp;COLUMN(CW10)),", ",INDIRECT("'U10'!D"&amp;COLUMN(CW10))),"")</f>
        <v/>
      </c>
      <c r="Y11" s="35" t="str">
        <f t="shared" ref="Y11:AH11" ca="1" si="10">IF(INDIRECT("'U10'!C"&amp;COLUMN(CX10))&lt;&gt;"",CONCATENATE(INDIRECT("'U10'!C"&amp;COLUMN(CX10)),", ",INDIRECT("'U10'!D"&amp;COLUMN(CX10))),"")</f>
        <v/>
      </c>
      <c r="Z11" s="35" t="str">
        <f t="shared" ca="1" si="10"/>
        <v/>
      </c>
      <c r="AA11" s="35" t="str">
        <f t="shared" ca="1" si="10"/>
        <v/>
      </c>
      <c r="AB11" s="35" t="str">
        <f t="shared" ca="1" si="10"/>
        <v/>
      </c>
      <c r="AC11" s="35" t="str">
        <f t="shared" ca="1" si="10"/>
        <v/>
      </c>
      <c r="AD11" s="35" t="str">
        <f t="shared" ca="1" si="10"/>
        <v/>
      </c>
      <c r="AE11" s="35" t="str">
        <f t="shared" ca="1" si="10"/>
        <v/>
      </c>
      <c r="AF11" s="35" t="str">
        <f t="shared" ca="1" si="10"/>
        <v/>
      </c>
      <c r="AG11" s="35" t="str">
        <f t="shared" ca="1" si="10"/>
        <v/>
      </c>
      <c r="AH11" s="35" t="str">
        <f t="shared" ca="1" si="10"/>
        <v/>
      </c>
    </row>
    <row r="12" spans="1:34" ht="18.75" customHeight="1" x14ac:dyDescent="0.2">
      <c r="A12" s="343"/>
      <c r="B12" s="106" t="str">
        <f>IF('U10'!G112="","",'U10'!G112)</f>
        <v/>
      </c>
      <c r="C12" s="279"/>
      <c r="D12" s="127" t="str">
        <f>IF(C12="","",RANK(C12,C$2:C$17,Wettkampfdaten!E$9))</f>
        <v/>
      </c>
      <c r="E12" s="124"/>
      <c r="F12" s="127" t="str">
        <f>IF(E12="","",RANK(E12,$E$2:$E$17,Wettkampfdaten!$E$10))</f>
        <v/>
      </c>
      <c r="G12" s="124"/>
      <c r="H12" s="127" t="str">
        <f>IF(G12="","",RANK(G12,$G$2:$G$17,Wettkampfdaten!$E$11))</f>
        <v/>
      </c>
      <c r="I12" s="124"/>
      <c r="J12" s="127" t="str">
        <f>IF(I12="","",RANK(I12,$I$2:$I$17,Wettkampfdaten!$E$12))</f>
        <v/>
      </c>
      <c r="K12" s="124"/>
      <c r="L12" s="127" t="str">
        <f>IF(K12="","",RANK(K12,$K$2:K$17,Wettkampfdaten!$E$13))</f>
        <v/>
      </c>
      <c r="M12" s="132" t="str">
        <f t="shared" si="1"/>
        <v/>
      </c>
      <c r="N12" s="133" t="str">
        <f>IF(M12="","",RANK(M12,$M2:M17,1))</f>
        <v/>
      </c>
      <c r="O12" s="24" t="str">
        <f>IF(Wettkampfdaten!$D$9="","",Wettkampfdaten!$D$9)</f>
        <v>Stabweitsprung</v>
      </c>
      <c r="P12" s="24" t="str">
        <f>IF(Wettkampfdaten!$D$10="","",Wettkampfdaten!$D$10)</f>
        <v>Wechselsprünge</v>
      </c>
      <c r="Q12" s="24" t="str">
        <f>IF(Wettkampfdaten!$D$11="","",Wettkampfdaten!$D$11)</f>
        <v>Schlagwurf (Heuler)</v>
      </c>
      <c r="R12" s="24" t="str">
        <f>IF(Wettkampfdaten!$D$12="","",Wettkampfdaten!$D$12)</f>
        <v>Hindernissprint-Staffel</v>
      </c>
      <c r="S12" s="24" t="str">
        <f>IF(Wettkampfdaten!$D$13="","",Wettkampfdaten!$D$13)</f>
        <v>Gehen</v>
      </c>
      <c r="T12" s="25" t="s">
        <v>29</v>
      </c>
      <c r="U12" s="25" t="str">
        <f>Wettkampfdaten!A$3</f>
        <v>KiLa Wettkampf Altenstadt 2024</v>
      </c>
      <c r="V12" s="26" t="str">
        <f>Wettkampfdaten!D$3</f>
        <v>08./09.06.2024</v>
      </c>
      <c r="W12" s="25" t="str">
        <f>Wettkampfdaten!F$3</f>
        <v>Altenstadt</v>
      </c>
      <c r="X12" s="35" t="str">
        <f ca="1">IF(INDIRECT("'U10'!C"&amp;COLUMN(DH11))&lt;&gt;"",CONCATENATE(INDIRECT("'U10'!C"&amp;COLUMN(DH11)),", ",INDIRECT("'U10'!D"&amp;COLUMN(DH11))),"")</f>
        <v/>
      </c>
      <c r="Y12" s="35" t="str">
        <f t="shared" ref="Y12:AH12" ca="1" si="11">IF(INDIRECT("'U10'!C"&amp;COLUMN(DI11))&lt;&gt;"",CONCATENATE(INDIRECT("'U10'!C"&amp;COLUMN(DI11)),", ",INDIRECT("'U10'!D"&amp;COLUMN(DI11))),"")</f>
        <v/>
      </c>
      <c r="Z12" s="35" t="str">
        <f t="shared" ca="1" si="11"/>
        <v/>
      </c>
      <c r="AA12" s="35" t="str">
        <f t="shared" ca="1" si="11"/>
        <v/>
      </c>
      <c r="AB12" s="35" t="str">
        <f t="shared" ca="1" si="11"/>
        <v/>
      </c>
      <c r="AC12" s="35" t="str">
        <f t="shared" ca="1" si="11"/>
        <v/>
      </c>
      <c r="AD12" s="35" t="str">
        <f t="shared" ca="1" si="11"/>
        <v/>
      </c>
      <c r="AE12" s="35" t="str">
        <f t="shared" ca="1" si="11"/>
        <v/>
      </c>
      <c r="AF12" s="35" t="str">
        <f t="shared" ca="1" si="11"/>
        <v/>
      </c>
      <c r="AG12" s="35" t="str">
        <f t="shared" ca="1" si="11"/>
        <v/>
      </c>
      <c r="AH12" s="35" t="str">
        <f t="shared" ca="1" si="11"/>
        <v/>
      </c>
    </row>
    <row r="13" spans="1:34" ht="18.75" customHeight="1" x14ac:dyDescent="0.2">
      <c r="A13" s="343"/>
      <c r="B13" s="107" t="str">
        <f>IF('U10'!G123="","",'U10'!G123)</f>
        <v/>
      </c>
      <c r="C13" s="278"/>
      <c r="D13" s="127" t="str">
        <f>IF(C13="","",RANK(C13,C$2:C$17,Wettkampfdaten!E$9))</f>
        <v/>
      </c>
      <c r="E13" s="32"/>
      <c r="F13" s="127" t="str">
        <f>IF(E13="","",RANK(E13,$E$2:$E$17,Wettkampfdaten!$E$10))</f>
        <v/>
      </c>
      <c r="G13" s="32"/>
      <c r="H13" s="127" t="str">
        <f>IF(G13="","",RANK(G13,$G$2:$G$17,Wettkampfdaten!$E$11))</f>
        <v/>
      </c>
      <c r="I13" s="32"/>
      <c r="J13" s="127" t="str">
        <f>IF(I13="","",RANK(I13,$I$2:$I$17,Wettkampfdaten!$E$12))</f>
        <v/>
      </c>
      <c r="K13" s="32"/>
      <c r="L13" s="127" t="str">
        <f>IF(K13="","",RANK(K13,$K$2:K$17,Wettkampfdaten!$E$13))</f>
        <v/>
      </c>
      <c r="M13" s="112" t="str">
        <f t="shared" si="1"/>
        <v/>
      </c>
      <c r="N13" s="135" t="str">
        <f>IF(M13="","",RANK(M13,$M2:M17,1))</f>
        <v/>
      </c>
      <c r="O13" s="24" t="str">
        <f>IF(Wettkampfdaten!$D$9="","",Wettkampfdaten!$D$9)</f>
        <v>Stabweitsprung</v>
      </c>
      <c r="P13" s="24" t="str">
        <f>IF(Wettkampfdaten!$D$10="","",Wettkampfdaten!$D$10)</f>
        <v>Wechselsprünge</v>
      </c>
      <c r="Q13" s="24" t="str">
        <f>IF(Wettkampfdaten!$D$11="","",Wettkampfdaten!$D$11)</f>
        <v>Schlagwurf (Heuler)</v>
      </c>
      <c r="R13" s="24" t="str">
        <f>IF(Wettkampfdaten!$D$12="","",Wettkampfdaten!$D$12)</f>
        <v>Hindernissprint-Staffel</v>
      </c>
      <c r="S13" s="24" t="str">
        <f>IF(Wettkampfdaten!$D$13="","",Wettkampfdaten!$D$13)</f>
        <v>Gehen</v>
      </c>
      <c r="T13" s="25" t="s">
        <v>29</v>
      </c>
      <c r="U13" s="25" t="str">
        <f>Wettkampfdaten!A$3</f>
        <v>KiLa Wettkampf Altenstadt 2024</v>
      </c>
      <c r="V13" s="26" t="str">
        <f>Wettkampfdaten!D$3</f>
        <v>08./09.06.2024</v>
      </c>
      <c r="W13" s="25" t="str">
        <f>Wettkampfdaten!F$3</f>
        <v>Altenstadt</v>
      </c>
      <c r="X13" s="35" t="str">
        <f ca="1">IF(INDIRECT("'U10'!C"&amp;COLUMN(DS12))&lt;&gt;"",CONCATENATE(INDIRECT("'U10'!C"&amp;COLUMN(DS12)),", ",INDIRECT("'U10'!D"&amp;COLUMN(DS12))),"")</f>
        <v/>
      </c>
      <c r="Y13" s="35" t="str">
        <f t="shared" ref="Y13:AH13" ca="1" si="12">IF(INDIRECT("'U10'!C"&amp;COLUMN(DT12))&lt;&gt;"",CONCATENATE(INDIRECT("'U10'!C"&amp;COLUMN(DT12)),", ",INDIRECT("'U10'!D"&amp;COLUMN(DT12))),"")</f>
        <v/>
      </c>
      <c r="Z13" s="35" t="str">
        <f t="shared" ca="1" si="12"/>
        <v/>
      </c>
      <c r="AA13" s="35" t="str">
        <f t="shared" ca="1" si="12"/>
        <v/>
      </c>
      <c r="AB13" s="35" t="str">
        <f t="shared" ca="1" si="12"/>
        <v/>
      </c>
      <c r="AC13" s="35" t="str">
        <f t="shared" ca="1" si="12"/>
        <v/>
      </c>
      <c r="AD13" s="35" t="str">
        <f t="shared" ca="1" si="12"/>
        <v/>
      </c>
      <c r="AE13" s="35" t="str">
        <f t="shared" ca="1" si="12"/>
        <v/>
      </c>
      <c r="AF13" s="35" t="str">
        <f t="shared" ca="1" si="12"/>
        <v/>
      </c>
      <c r="AG13" s="35" t="str">
        <f t="shared" ca="1" si="12"/>
        <v/>
      </c>
      <c r="AH13" s="35" t="str">
        <f t="shared" ca="1" si="12"/>
        <v/>
      </c>
    </row>
    <row r="14" spans="1:34" ht="18.75" customHeight="1" x14ac:dyDescent="0.2">
      <c r="A14" s="343"/>
      <c r="B14" s="106" t="str">
        <f>IF('U10'!G134="","",'U10'!G134)</f>
        <v/>
      </c>
      <c r="C14" s="279"/>
      <c r="D14" s="127" t="str">
        <f>IF(C14="","",RANK(C14,C$2:C$17,Wettkampfdaten!E$9))</f>
        <v/>
      </c>
      <c r="E14" s="124"/>
      <c r="F14" s="127" t="str">
        <f>IF(E14="","",RANK(E14,$E$2:$E$17,Wettkampfdaten!$E$10))</f>
        <v/>
      </c>
      <c r="G14" s="124"/>
      <c r="H14" s="127" t="str">
        <f>IF(G14="","",RANK(G14,$G$2:$G$17,Wettkampfdaten!$E$11))</f>
        <v/>
      </c>
      <c r="I14" s="124"/>
      <c r="J14" s="127" t="str">
        <f>IF(I14="","",RANK(I14,$I$2:$I$17,Wettkampfdaten!$E$12))</f>
        <v/>
      </c>
      <c r="K14" s="124"/>
      <c r="L14" s="127" t="str">
        <f>IF(K14="","",RANK(K14,$K$2:K$17,Wettkampfdaten!$E$13))</f>
        <v/>
      </c>
      <c r="M14" s="132" t="str">
        <f t="shared" si="1"/>
        <v/>
      </c>
      <c r="N14" s="133" t="str">
        <f>IF(M14="","",RANK(M14,$M2:M17,1))</f>
        <v/>
      </c>
      <c r="O14" s="24" t="str">
        <f>IF(Wettkampfdaten!$D$9="","",Wettkampfdaten!$D$9)</f>
        <v>Stabweitsprung</v>
      </c>
      <c r="P14" s="24" t="str">
        <f>IF(Wettkampfdaten!$D$10="","",Wettkampfdaten!$D$10)</f>
        <v>Wechselsprünge</v>
      </c>
      <c r="Q14" s="24" t="str">
        <f>IF(Wettkampfdaten!$D$11="","",Wettkampfdaten!$D$11)</f>
        <v>Schlagwurf (Heuler)</v>
      </c>
      <c r="R14" s="24" t="str">
        <f>IF(Wettkampfdaten!$D$12="","",Wettkampfdaten!$D$12)</f>
        <v>Hindernissprint-Staffel</v>
      </c>
      <c r="S14" s="24" t="str">
        <f>IF(Wettkampfdaten!$D$13="","",Wettkampfdaten!$D$13)</f>
        <v>Gehen</v>
      </c>
      <c r="T14" s="25" t="s">
        <v>29</v>
      </c>
      <c r="U14" s="25" t="str">
        <f>Wettkampfdaten!A$3</f>
        <v>KiLa Wettkampf Altenstadt 2024</v>
      </c>
      <c r="V14" s="26" t="str">
        <f>Wettkampfdaten!D$3</f>
        <v>08./09.06.2024</v>
      </c>
      <c r="W14" s="25" t="str">
        <f>Wettkampfdaten!F$3</f>
        <v>Altenstadt</v>
      </c>
      <c r="X14" s="35" t="str">
        <f ca="1">IF(INDIRECT("'U10'!C"&amp;COLUMN(ED13))&lt;&gt;"",CONCATENATE(INDIRECT("'U10'!C"&amp;COLUMN(ED13)),", ",INDIRECT("'U10'!D"&amp;COLUMN(ED13))),"")</f>
        <v/>
      </c>
      <c r="Y14" s="35" t="str">
        <f t="shared" ref="Y14:AH14" ca="1" si="13">IF(INDIRECT("'U10'!C"&amp;COLUMN(EE13))&lt;&gt;"",CONCATENATE(INDIRECT("'U10'!C"&amp;COLUMN(EE13)),", ",INDIRECT("'U10'!D"&amp;COLUMN(EE13))),"")</f>
        <v/>
      </c>
      <c r="Z14" s="35" t="str">
        <f t="shared" ca="1" si="13"/>
        <v/>
      </c>
      <c r="AA14" s="35" t="str">
        <f t="shared" ca="1" si="13"/>
        <v/>
      </c>
      <c r="AB14" s="35" t="str">
        <f t="shared" ca="1" si="13"/>
        <v/>
      </c>
      <c r="AC14" s="35" t="str">
        <f t="shared" ca="1" si="13"/>
        <v/>
      </c>
      <c r="AD14" s="35" t="str">
        <f t="shared" ca="1" si="13"/>
        <v/>
      </c>
      <c r="AE14" s="35" t="str">
        <f t="shared" ca="1" si="13"/>
        <v/>
      </c>
      <c r="AF14" s="35" t="str">
        <f t="shared" ca="1" si="13"/>
        <v/>
      </c>
      <c r="AG14" s="35" t="str">
        <f t="shared" ca="1" si="13"/>
        <v/>
      </c>
      <c r="AH14" s="35" t="str">
        <f t="shared" ca="1" si="13"/>
        <v/>
      </c>
    </row>
    <row r="15" spans="1:34" ht="18.75" customHeight="1" x14ac:dyDescent="0.2">
      <c r="A15" s="343"/>
      <c r="B15" s="107" t="str">
        <f>IF('U10'!G145="","",'U10'!G145)</f>
        <v/>
      </c>
      <c r="C15" s="278"/>
      <c r="D15" s="127" t="str">
        <f>IF(C15="","",RANK(C15,C$2:C$17,Wettkampfdaten!E$9))</f>
        <v/>
      </c>
      <c r="E15" s="32"/>
      <c r="F15" s="127" t="str">
        <f>IF(E15="","",RANK(E15,$E$2:$E$17,Wettkampfdaten!$E$10))</f>
        <v/>
      </c>
      <c r="G15" s="32"/>
      <c r="H15" s="127" t="str">
        <f>IF(G15="","",RANK(G15,$G$2:$G$17,Wettkampfdaten!$E$11))</f>
        <v/>
      </c>
      <c r="I15" s="32"/>
      <c r="J15" s="127" t="str">
        <f>IF(I15="","",RANK(I15,$I$2:$I$17,Wettkampfdaten!$E$12))</f>
        <v/>
      </c>
      <c r="K15" s="32"/>
      <c r="L15" s="127" t="str">
        <f>IF(K15="","",RANK(K15,$K$2:K$17,Wettkampfdaten!$E$13))</f>
        <v/>
      </c>
      <c r="M15" s="112" t="str">
        <f t="shared" si="1"/>
        <v/>
      </c>
      <c r="N15" s="135" t="str">
        <f>IF(M15="","",RANK(M15,$M2:M17,1))</f>
        <v/>
      </c>
      <c r="O15" s="24" t="str">
        <f>IF(Wettkampfdaten!$D$9="","",Wettkampfdaten!$D$9)</f>
        <v>Stabweitsprung</v>
      </c>
      <c r="P15" s="24" t="str">
        <f>IF(Wettkampfdaten!$D$10="","",Wettkampfdaten!$D$10)</f>
        <v>Wechselsprünge</v>
      </c>
      <c r="Q15" s="24" t="str">
        <f>IF(Wettkampfdaten!$D$11="","",Wettkampfdaten!$D$11)</f>
        <v>Schlagwurf (Heuler)</v>
      </c>
      <c r="R15" s="24" t="str">
        <f>IF(Wettkampfdaten!$D$12="","",Wettkampfdaten!$D$12)</f>
        <v>Hindernissprint-Staffel</v>
      </c>
      <c r="S15" s="24" t="str">
        <f>IF(Wettkampfdaten!$D$13="","",Wettkampfdaten!$D$13)</f>
        <v>Gehen</v>
      </c>
      <c r="T15" s="25" t="s">
        <v>29</v>
      </c>
      <c r="U15" s="25" t="str">
        <f>Wettkampfdaten!A$3</f>
        <v>KiLa Wettkampf Altenstadt 2024</v>
      </c>
      <c r="V15" s="26" t="str">
        <f>Wettkampfdaten!D$3</f>
        <v>08./09.06.2024</v>
      </c>
      <c r="W15" s="25" t="str">
        <f>Wettkampfdaten!F$3</f>
        <v>Altenstadt</v>
      </c>
      <c r="X15" s="35" t="str">
        <f ca="1">IF(INDIRECT("'U10'!C"&amp;COLUMN(EO14))&lt;&gt;"",CONCATENATE(INDIRECT("'U10'!C"&amp;COLUMN(EO14)),", ",INDIRECT("'U10'!D"&amp;COLUMN(EO14))),"")</f>
        <v/>
      </c>
      <c r="Y15" s="35" t="str">
        <f t="shared" ref="Y15:AH15" ca="1" si="14">IF(INDIRECT("'U10'!C"&amp;COLUMN(EP14))&lt;&gt;"",CONCATENATE(INDIRECT("'U10'!C"&amp;COLUMN(EP14)),", ",INDIRECT("'U10'!D"&amp;COLUMN(EP14))),"")</f>
        <v/>
      </c>
      <c r="Z15" s="35" t="str">
        <f t="shared" ca="1" si="14"/>
        <v/>
      </c>
      <c r="AA15" s="35" t="str">
        <f t="shared" ca="1" si="14"/>
        <v/>
      </c>
      <c r="AB15" s="35" t="str">
        <f t="shared" ca="1" si="14"/>
        <v/>
      </c>
      <c r="AC15" s="35" t="str">
        <f t="shared" ca="1" si="14"/>
        <v/>
      </c>
      <c r="AD15" s="35" t="str">
        <f t="shared" ca="1" si="14"/>
        <v/>
      </c>
      <c r="AE15" s="35" t="str">
        <f t="shared" ca="1" si="14"/>
        <v/>
      </c>
      <c r="AF15" s="35" t="str">
        <f t="shared" ca="1" si="14"/>
        <v/>
      </c>
      <c r="AG15" s="35" t="str">
        <f t="shared" ca="1" si="14"/>
        <v/>
      </c>
      <c r="AH15" s="35" t="str">
        <f t="shared" ca="1" si="14"/>
        <v/>
      </c>
    </row>
    <row r="16" spans="1:34" ht="18.75" customHeight="1" x14ac:dyDescent="0.2">
      <c r="A16" s="343"/>
      <c r="B16" s="106" t="str">
        <f>IF('U10'!G156="","",'U10'!G156)</f>
        <v/>
      </c>
      <c r="C16" s="279"/>
      <c r="D16" s="127" t="str">
        <f>IF(C16="","",RANK(C16,C$2:C$17,Wettkampfdaten!E$9))</f>
        <v/>
      </c>
      <c r="E16" s="124"/>
      <c r="F16" s="127" t="str">
        <f>IF(E16="","",RANK(E16,$E$2:$E$17,Wettkampfdaten!$E$10))</f>
        <v/>
      </c>
      <c r="G16" s="124"/>
      <c r="H16" s="127" t="str">
        <f>IF(G16="","",RANK(G16,$G$2:$G$17,Wettkampfdaten!$E$11))</f>
        <v/>
      </c>
      <c r="I16" s="124"/>
      <c r="J16" s="127" t="str">
        <f>IF(I16="","",RANK(I16,$I$2:$I$17,Wettkampfdaten!$E$12))</f>
        <v/>
      </c>
      <c r="K16" s="124"/>
      <c r="L16" s="127" t="str">
        <f>IF(K16="","",RANK(K16,$K$2:K$17,Wettkampfdaten!$E$13))</f>
        <v/>
      </c>
      <c r="M16" s="132" t="str">
        <f t="shared" si="1"/>
        <v/>
      </c>
      <c r="N16" s="133" t="str">
        <f>IF(M16="","",RANK(M16,$M2:M17,1))</f>
        <v/>
      </c>
      <c r="O16" s="24" t="str">
        <f>IF(Wettkampfdaten!$D$9="","",Wettkampfdaten!$D$9)</f>
        <v>Stabweitsprung</v>
      </c>
      <c r="P16" s="24" t="str">
        <f>IF(Wettkampfdaten!$D$10="","",Wettkampfdaten!$D$10)</f>
        <v>Wechselsprünge</v>
      </c>
      <c r="Q16" s="24" t="str">
        <f>IF(Wettkampfdaten!$D$11="","",Wettkampfdaten!$D$11)</f>
        <v>Schlagwurf (Heuler)</v>
      </c>
      <c r="R16" s="24" t="str">
        <f>IF(Wettkampfdaten!$D$12="","",Wettkampfdaten!$D$12)</f>
        <v>Hindernissprint-Staffel</v>
      </c>
      <c r="S16" s="24" t="str">
        <f>IF(Wettkampfdaten!$D$13="","",Wettkampfdaten!$D$13)</f>
        <v>Gehen</v>
      </c>
      <c r="T16" s="25" t="s">
        <v>29</v>
      </c>
      <c r="U16" s="25" t="str">
        <f>Wettkampfdaten!A$3</f>
        <v>KiLa Wettkampf Altenstadt 2024</v>
      </c>
      <c r="V16" s="26" t="str">
        <f>Wettkampfdaten!D$3</f>
        <v>08./09.06.2024</v>
      </c>
      <c r="W16" s="25" t="str">
        <f>Wettkampfdaten!F$3</f>
        <v>Altenstadt</v>
      </c>
      <c r="X16" s="35" t="str">
        <f ca="1">IF(INDIRECT("'U10'!C"&amp;COLUMN(EZ15))&lt;&gt;"",CONCATENATE(INDIRECT("'U10'!C"&amp;COLUMN(EZ15)),", ",INDIRECT("'U10'!D"&amp;COLUMN(EZ15))),"")</f>
        <v/>
      </c>
      <c r="Y16" s="35" t="str">
        <f t="shared" ref="Y16:AH16" ca="1" si="15">IF(INDIRECT("'U10'!C"&amp;COLUMN(FA15))&lt;&gt;"",CONCATENATE(INDIRECT("'U10'!C"&amp;COLUMN(FA15)),", ",INDIRECT("'U10'!D"&amp;COLUMN(FA15))),"")</f>
        <v/>
      </c>
      <c r="Z16" s="35" t="str">
        <f t="shared" ca="1" si="15"/>
        <v/>
      </c>
      <c r="AA16" s="35" t="str">
        <f t="shared" ca="1" si="15"/>
        <v/>
      </c>
      <c r="AB16" s="35" t="str">
        <f t="shared" ca="1" si="15"/>
        <v/>
      </c>
      <c r="AC16" s="35" t="str">
        <f t="shared" ca="1" si="15"/>
        <v/>
      </c>
      <c r="AD16" s="35" t="str">
        <f t="shared" ca="1" si="15"/>
        <v/>
      </c>
      <c r="AE16" s="35" t="str">
        <f t="shared" ca="1" si="15"/>
        <v/>
      </c>
      <c r="AF16" s="35" t="str">
        <f t="shared" ca="1" si="15"/>
        <v/>
      </c>
      <c r="AG16" s="35" t="str">
        <f t="shared" ca="1" si="15"/>
        <v/>
      </c>
      <c r="AH16" s="35" t="str">
        <f t="shared" ca="1" si="15"/>
        <v/>
      </c>
    </row>
    <row r="17" spans="1:34" ht="18.75" customHeight="1" thickBot="1" x14ac:dyDescent="0.25">
      <c r="A17" s="344"/>
      <c r="B17" s="108" t="str">
        <f>IF('U10'!G167="","",'U10'!G167)</f>
        <v xml:space="preserve"> </v>
      </c>
      <c r="C17" s="280"/>
      <c r="D17" s="128" t="str">
        <f>IF(C17="","",RANK(C17,C$2:C$17,Wettkampfdaten!E$9))</f>
        <v/>
      </c>
      <c r="E17" s="125"/>
      <c r="F17" s="128" t="str">
        <f>IF(E17="","",RANK(E17,$E$2:$E$17,Wettkampfdaten!$E$10))</f>
        <v/>
      </c>
      <c r="G17" s="125"/>
      <c r="H17" s="128" t="str">
        <f>IF(G17="","",RANK(G17,$G$2:$G$17,Wettkampfdaten!$E$11))</f>
        <v/>
      </c>
      <c r="I17" s="125"/>
      <c r="J17" s="128" t="str">
        <f>IF(I17="","",RANK(I17,$I$2:$I$17,Wettkampfdaten!$E$12))</f>
        <v/>
      </c>
      <c r="K17" s="125"/>
      <c r="L17" s="128" t="str">
        <f>IF(K17="","",RANK(K17,$K$2:K$17,Wettkampfdaten!$E$13))</f>
        <v/>
      </c>
      <c r="M17" s="136" t="str">
        <f t="shared" si="1"/>
        <v/>
      </c>
      <c r="N17" s="137" t="str">
        <f>IF(M17="","",RANK(M17,$M2:M17,1))</f>
        <v/>
      </c>
      <c r="O17" s="24" t="str">
        <f>IF(Wettkampfdaten!$D$9="","",Wettkampfdaten!$D$9)</f>
        <v>Stabweitsprung</v>
      </c>
      <c r="P17" s="24" t="str">
        <f>IF(Wettkampfdaten!$D$10="","",Wettkampfdaten!$D$10)</f>
        <v>Wechselsprünge</v>
      </c>
      <c r="Q17" s="24" t="str">
        <f>IF(Wettkampfdaten!$D$11="","",Wettkampfdaten!$D$11)</f>
        <v>Schlagwurf (Heuler)</v>
      </c>
      <c r="R17" s="24" t="str">
        <f>IF(Wettkampfdaten!$D$12="","",Wettkampfdaten!$D$12)</f>
        <v>Hindernissprint-Staffel</v>
      </c>
      <c r="S17" s="24" t="str">
        <f>IF(Wettkampfdaten!$D$13="","",Wettkampfdaten!$D$13)</f>
        <v>Gehen</v>
      </c>
      <c r="T17" s="25" t="s">
        <v>29</v>
      </c>
      <c r="U17" s="25" t="str">
        <f>Wettkampfdaten!A$3</f>
        <v>KiLa Wettkampf Altenstadt 2024</v>
      </c>
      <c r="V17" s="26" t="str">
        <f>Wettkampfdaten!D$3</f>
        <v>08./09.06.2024</v>
      </c>
      <c r="W17" s="25" t="str">
        <f>Wettkampfdaten!F$3</f>
        <v>Altenstadt</v>
      </c>
      <c r="X17" s="35" t="str">
        <f ca="1">IF(INDIRECT("'U10'!C"&amp;COLUMN(FK16))&lt;&gt;"",CONCATENATE(INDIRECT("'U10'!C"&amp;COLUMN(FK16)),", ",INDIRECT("'U10'!D"&amp;COLUMN(FK16))),"")</f>
        <v/>
      </c>
      <c r="Y17" s="35" t="str">
        <f t="shared" ref="Y17:AH17" ca="1" si="16">IF(INDIRECT("'U10'!C"&amp;COLUMN(FL16))&lt;&gt;"",CONCATENATE(INDIRECT("'U10'!C"&amp;COLUMN(FL16)),", ",INDIRECT("'U10'!D"&amp;COLUMN(FL16))),"")</f>
        <v/>
      </c>
      <c r="Z17" s="35" t="str">
        <f t="shared" ca="1" si="16"/>
        <v/>
      </c>
      <c r="AA17" s="35" t="str">
        <f t="shared" ca="1" si="16"/>
        <v/>
      </c>
      <c r="AB17" s="35" t="str">
        <f t="shared" ca="1" si="16"/>
        <v/>
      </c>
      <c r="AC17" s="35" t="str">
        <f t="shared" ca="1" si="16"/>
        <v/>
      </c>
      <c r="AD17" s="35" t="str">
        <f t="shared" ca="1" si="16"/>
        <v/>
      </c>
      <c r="AE17" s="35" t="str">
        <f t="shared" ca="1" si="16"/>
        <v/>
      </c>
      <c r="AF17" s="35" t="str">
        <f t="shared" ca="1" si="16"/>
        <v/>
      </c>
      <c r="AG17" s="35" t="str">
        <f t="shared" ca="1" si="16"/>
        <v/>
      </c>
      <c r="AH17" s="35" t="str">
        <f t="shared" ca="1" si="16"/>
        <v/>
      </c>
    </row>
  </sheetData>
  <sheetProtection sheet="1" objects="1" scenarios="1"/>
  <mergeCells count="1">
    <mergeCell ref="A1:A17"/>
  </mergeCells>
  <pageMargins left="0.7" right="0.7" top="0.78740157499999996" bottom="0.78740157499999996" header="0.3" footer="0.3"/>
  <pageSetup paperSize="9" scale="76" orientation="landscape" r:id="rId1"/>
  <headerFooter>
    <oddFooter>&amp;R&amp;1#&amp;"Arial"&amp;9&amp;K737373Sensitivity: Private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17"/>
  <sheetViews>
    <sheetView workbookViewId="0">
      <selection activeCell="C8" sqref="C8"/>
    </sheetView>
  </sheetViews>
  <sheetFormatPr defaultColWidth="10.89453125" defaultRowHeight="15" x14ac:dyDescent="0.2"/>
  <cols>
    <col min="1" max="1" width="6.58984375" customWidth="1"/>
    <col min="2" max="2" width="23.40625" style="33" customWidth="1"/>
    <col min="3" max="3" width="18.83203125" style="34" customWidth="1"/>
    <col min="4" max="4" width="4.4375" style="34" bestFit="1" customWidth="1"/>
    <col min="5" max="5" width="18.83203125" style="34" customWidth="1"/>
    <col min="6" max="6" width="5.91796875" style="34" customWidth="1"/>
    <col min="7" max="7" width="18.83203125" style="34" customWidth="1"/>
    <col min="8" max="8" width="4.4375" style="34" bestFit="1" customWidth="1"/>
    <col min="9" max="9" width="18.83203125" style="34" customWidth="1"/>
    <col min="10" max="10" width="4.4375" style="34" bestFit="1" customWidth="1"/>
    <col min="11" max="11" width="18.83203125" style="34" customWidth="1"/>
    <col min="12" max="12" width="4.4375" style="34" bestFit="1" customWidth="1"/>
    <col min="13" max="13" width="18.83203125" style="34" customWidth="1"/>
    <col min="14" max="14" width="4.4375" style="34" bestFit="1" customWidth="1"/>
    <col min="15" max="15" width="4.03515625" style="34" customWidth="1"/>
    <col min="16" max="17" width="8.47265625" style="33" customWidth="1"/>
    <col min="18" max="18" width="9.953125" style="25" hidden="1" customWidth="1"/>
    <col min="19" max="19" width="14.390625" style="25" hidden="1" customWidth="1"/>
    <col min="20" max="20" width="10.4921875" style="25" hidden="1" customWidth="1"/>
    <col min="21" max="23" width="13.98828125" style="25" hidden="1" customWidth="1"/>
    <col min="24" max="24" width="5.51171875" style="25" hidden="1" customWidth="1"/>
    <col min="25" max="25" width="20.04296875" style="25" hidden="1" customWidth="1"/>
    <col min="26" max="27" width="10.0859375" style="25" hidden="1" customWidth="1"/>
    <col min="28" max="28" width="13.44921875" style="35" hidden="1" customWidth="1"/>
    <col min="29" max="38" width="11.43359375" style="35" hidden="1" customWidth="1"/>
  </cols>
  <sheetData>
    <row r="1" spans="1:38" ht="30" customHeight="1" thickBot="1" x14ac:dyDescent="0.25">
      <c r="A1" s="342" t="s">
        <v>50</v>
      </c>
      <c r="B1" s="129" t="s">
        <v>2</v>
      </c>
      <c r="C1" s="270" t="str">
        <f>IF(Wettkampfdaten!F9="","",Wettkampfdaten!F9)</f>
        <v>Gehen</v>
      </c>
      <c r="D1" s="122" t="s">
        <v>38</v>
      </c>
      <c r="E1" s="271" t="str">
        <f>IF(Wettkampfdaten!F10="","",Wettkampfdaten!F10)</f>
        <v>5-Sprung</v>
      </c>
      <c r="F1" s="121" t="s">
        <v>38</v>
      </c>
      <c r="G1" s="272" t="str">
        <f>IF(Wettkampfdaten!F11="","",Wettkampfdaten!F11)</f>
        <v>Schlagwurf (Stab)</v>
      </c>
      <c r="H1" s="121" t="s">
        <v>38</v>
      </c>
      <c r="I1" s="271" t="str">
        <f>IF(Wettkampfdaten!F12="","",Wettkampfdaten!F12)</f>
        <v>Hindernissprint-Staffel</v>
      </c>
      <c r="J1" s="121" t="s">
        <v>38</v>
      </c>
      <c r="K1" s="272" t="str">
        <f>IF(Wettkampfdaten!F13="","",Wettkampfdaten!F13)</f>
        <v/>
      </c>
      <c r="L1" s="121" t="s">
        <v>38</v>
      </c>
      <c r="M1" s="271" t="str">
        <f>IF(Wettkampfdaten!F14="","",Wettkampfdaten!F14)</f>
        <v/>
      </c>
      <c r="N1" s="121" t="s">
        <v>38</v>
      </c>
      <c r="O1" s="244" t="s">
        <v>71</v>
      </c>
      <c r="P1" s="119" t="s">
        <v>32</v>
      </c>
      <c r="Q1" s="130" t="s">
        <v>33</v>
      </c>
      <c r="R1" s="24" t="s">
        <v>44</v>
      </c>
      <c r="S1" s="24" t="s">
        <v>45</v>
      </c>
      <c r="T1" s="24" t="s">
        <v>47</v>
      </c>
      <c r="U1" s="24" t="s">
        <v>46</v>
      </c>
      <c r="V1" s="24" t="s">
        <v>49</v>
      </c>
      <c r="W1" s="24" t="s">
        <v>51</v>
      </c>
      <c r="X1" s="24" t="s">
        <v>9</v>
      </c>
      <c r="Y1" s="24" t="s">
        <v>27</v>
      </c>
      <c r="Z1" s="24" t="s">
        <v>6</v>
      </c>
      <c r="AA1" s="24" t="s">
        <v>8</v>
      </c>
      <c r="AB1" s="24" t="s">
        <v>60</v>
      </c>
      <c r="AC1" s="24" t="s">
        <v>61</v>
      </c>
      <c r="AD1" s="24" t="s">
        <v>62</v>
      </c>
      <c r="AE1" s="24" t="s">
        <v>63</v>
      </c>
      <c r="AF1" s="24" t="s">
        <v>64</v>
      </c>
      <c r="AG1" s="24" t="s">
        <v>65</v>
      </c>
      <c r="AH1" s="24" t="s">
        <v>66</v>
      </c>
      <c r="AI1" s="24" t="s">
        <v>67</v>
      </c>
      <c r="AJ1" s="24" t="s">
        <v>68</v>
      </c>
      <c r="AK1" s="24" t="s">
        <v>69</v>
      </c>
      <c r="AL1" s="24" t="s">
        <v>70</v>
      </c>
    </row>
    <row r="2" spans="1:38" ht="18.75" customHeight="1" x14ac:dyDescent="0.2">
      <c r="A2" s="343"/>
      <c r="B2" s="105" t="str">
        <f>IF('U12'!G2="","",'U12'!G2)</f>
        <v>TSV Flitzer U12</v>
      </c>
      <c r="C2" s="303">
        <v>1.5791666666666666</v>
      </c>
      <c r="D2" s="126">
        <f>IF(C2="","",RANK(C2,$C$2:$C$17,Wettkampfdaten!$G$9))</f>
        <v>4</v>
      </c>
      <c r="E2" s="123">
        <v>48.92</v>
      </c>
      <c r="F2" s="126">
        <f>IF(E2="","",RANK(E2,$E$2:$E$17,Wettkampfdaten!$G$10))</f>
        <v>4</v>
      </c>
      <c r="G2" s="277">
        <v>423</v>
      </c>
      <c r="H2" s="126">
        <f>IF(G2="","",RANK(G2,$G$2:$G$17,Wettkampfdaten!$G$11))</f>
        <v>2</v>
      </c>
      <c r="I2" s="308">
        <v>1.3148148148148147E-3</v>
      </c>
      <c r="J2" s="126">
        <f>IF(I2="","",RANK(I2,$I$2:$I$17,Wettkampfdaten!$G$12))</f>
        <v>4</v>
      </c>
      <c r="K2" s="123"/>
      <c r="L2" s="126" t="str">
        <f>IF(K2="","",RANK(K2,$K$2:$K$17,Wettkampfdaten!$G$13))</f>
        <v/>
      </c>
      <c r="M2" s="284"/>
      <c r="N2" s="126" t="str">
        <f>IF(M2="","",RANK(M2,$M$2:$M$17,Wettkampfdaten!$G$14))</f>
        <v/>
      </c>
      <c r="O2" s="245"/>
      <c r="P2" s="116">
        <f>IF(SUM(D2,F2,H2,J2,L2,N2)&gt;0,SUM(D2,F2,H2,J2,L2,N2),"")</f>
        <v>14</v>
      </c>
      <c r="Q2" s="116">
        <f>IF(P2="","",IF(O2&lt;&gt;"",O2,RANK(P2,$P2:P17,1)))</f>
        <v>4</v>
      </c>
      <c r="R2" s="24" t="str">
        <f>IF(Wettkampfdaten!$F$9="","",Wettkampfdaten!$F$9)</f>
        <v>Gehen</v>
      </c>
      <c r="S2" s="24" t="str">
        <f>IF(Wettkampfdaten!$F$10="","",Wettkampfdaten!$F$10)</f>
        <v>5-Sprung</v>
      </c>
      <c r="T2" s="24" t="str">
        <f>IF(Wettkampfdaten!$F$11="","",Wettkampfdaten!$F$11)</f>
        <v>Schlagwurf (Stab)</v>
      </c>
      <c r="U2" s="24" t="str">
        <f>IF(Wettkampfdaten!$F$12="","",Wettkampfdaten!$F$12)</f>
        <v>Hindernissprint-Staffel</v>
      </c>
      <c r="V2" s="24" t="str">
        <f>IF(Wettkampfdaten!$F$13="","",Wettkampfdaten!$F$13)</f>
        <v/>
      </c>
      <c r="W2" s="24" t="str">
        <f>IF(Wettkampfdaten!$F$14="","",Wettkampfdaten!$F$14)</f>
        <v/>
      </c>
      <c r="X2" s="25" t="s">
        <v>30</v>
      </c>
      <c r="Y2" s="25" t="str">
        <f>Wettkampfdaten!A$3</f>
        <v>KiLa Wettkampf Altenstadt 2024</v>
      </c>
      <c r="Z2" s="26" t="str">
        <f>Wettkampfdaten!D$3</f>
        <v>08./09.06.2024</v>
      </c>
      <c r="AA2" s="25" t="str">
        <f>Wettkampfdaten!F$3</f>
        <v>Altenstadt</v>
      </c>
      <c r="AB2" s="35" t="str">
        <f t="shared" ref="AB2:AL2" ca="1" si="0">IF(INDIRECT("'U12'!C"&amp;COLUMN(B1))&lt;&gt;"",CONCATENATE(INDIRECT("'U12'!C"&amp;COLUMN(B1)),", ",INDIRECT("'U12'!D"&amp;COLUMN(B1))),"")</f>
        <v>Jordan, Johannes</v>
      </c>
      <c r="AC2" s="35" t="str">
        <f t="shared" ca="1" si="0"/>
        <v>Stenchly, Conrad</v>
      </c>
      <c r="AD2" s="35" t="str">
        <f t="shared" ca="1" si="0"/>
        <v>Schnellbacher, Lucas</v>
      </c>
      <c r="AE2" s="35" t="str">
        <f t="shared" ca="1" si="0"/>
        <v>Ayles, Fionn</v>
      </c>
      <c r="AF2" s="35" t="str">
        <f t="shared" ca="1" si="0"/>
        <v>Behr, Greta</v>
      </c>
      <c r="AG2" s="35" t="str">
        <f t="shared" ca="1" si="0"/>
        <v>Wiener, Lana</v>
      </c>
      <c r="AH2" s="35" t="str">
        <f t="shared" ca="1" si="0"/>
        <v>Müller, Henry</v>
      </c>
      <c r="AI2" s="35" t="str">
        <f t="shared" ca="1" si="0"/>
        <v>Tredup, Maja</v>
      </c>
      <c r="AJ2" s="35" t="str">
        <f t="shared" ca="1" si="0"/>
        <v>Linde, Noah</v>
      </c>
      <c r="AK2" s="35" t="str">
        <f t="shared" ca="1" si="0"/>
        <v>Damerius, Paula</v>
      </c>
      <c r="AL2" s="35" t="str">
        <f t="shared" ca="1" si="0"/>
        <v>Staudt, Julien</v>
      </c>
    </row>
    <row r="3" spans="1:38" ht="18.75" customHeight="1" x14ac:dyDescent="0.2">
      <c r="A3" s="343"/>
      <c r="B3" s="107" t="str">
        <f>IF('U12'!G13="","",'U12'!G13)</f>
        <v>Turbo Adler</v>
      </c>
      <c r="C3" s="304">
        <v>1.4791666666666667</v>
      </c>
      <c r="D3" s="127">
        <f>IF(C3="","",RANK(C3,$C$2:$C$17,Wettkampfdaten!$G$9))</f>
        <v>3</v>
      </c>
      <c r="E3" s="32">
        <v>51.6</v>
      </c>
      <c r="F3" s="127">
        <f>IF(E3="","",RANK(E3,$E$2:$E$17,Wettkampfdaten!$G$10))</f>
        <v>2</v>
      </c>
      <c r="G3" s="278">
        <v>374</v>
      </c>
      <c r="H3" s="127">
        <f>IF(G3="","",RANK(G3,$G$2:$G$17,Wettkampfdaten!$G$11))</f>
        <v>6</v>
      </c>
      <c r="I3" s="306">
        <v>1.2511574074074074E-3</v>
      </c>
      <c r="J3" s="127">
        <f>IF(I3="","",RANK(I3,$I$2:$I$17,Wettkampfdaten!$G$12))</f>
        <v>1</v>
      </c>
      <c r="K3" s="32"/>
      <c r="L3" s="127" t="str">
        <f>IF(K3="","",RANK(K3,$K$2:$K$17,Wettkampfdaten!$G$13))</f>
        <v/>
      </c>
      <c r="M3" s="281"/>
      <c r="N3" s="127" t="str">
        <f>IF(M3="","",RANK(M3,$M$2:$M$17,Wettkampfdaten!$G$14))</f>
        <v/>
      </c>
      <c r="O3" s="246"/>
      <c r="P3" s="112">
        <f>IF(SUM(D3,F3,H3,J3,L3,N3)&gt;0,SUM(D3,F3,H3,J3,L3,N3),"")</f>
        <v>12</v>
      </c>
      <c r="Q3" s="112">
        <f>IF(P3="","",IF(O3&lt;&gt;"",O3,RANK(P3,$P$2:$P$17,1)))</f>
        <v>3</v>
      </c>
      <c r="R3" s="24" t="str">
        <f>IF(Wettkampfdaten!$F$9="","",Wettkampfdaten!$F$9)</f>
        <v>Gehen</v>
      </c>
      <c r="S3" s="24" t="str">
        <f>IF(Wettkampfdaten!$F$10="","",Wettkampfdaten!$F$10)</f>
        <v>5-Sprung</v>
      </c>
      <c r="T3" s="24" t="str">
        <f>IF(Wettkampfdaten!$F$11="","",Wettkampfdaten!$F$11)</f>
        <v>Schlagwurf (Stab)</v>
      </c>
      <c r="U3" s="24" t="str">
        <f>IF(Wettkampfdaten!$F$12="","",Wettkampfdaten!$F$12)</f>
        <v>Hindernissprint-Staffel</v>
      </c>
      <c r="V3" s="24" t="str">
        <f>IF(Wettkampfdaten!$F$13="","",Wettkampfdaten!$F$13)</f>
        <v/>
      </c>
      <c r="W3" s="24" t="str">
        <f>IF(Wettkampfdaten!$F$14="","",Wettkampfdaten!$F$14)</f>
        <v/>
      </c>
      <c r="X3" s="25" t="s">
        <v>30</v>
      </c>
      <c r="Y3" s="25" t="str">
        <f>Wettkampfdaten!A$3</f>
        <v>KiLa Wettkampf Altenstadt 2024</v>
      </c>
      <c r="Z3" s="26" t="str">
        <f>Wettkampfdaten!D$3</f>
        <v>08./09.06.2024</v>
      </c>
      <c r="AA3" s="25" t="str">
        <f>Wettkampfdaten!F$3</f>
        <v>Altenstadt</v>
      </c>
      <c r="AB3" s="35" t="str">
        <f ca="1">IF(INDIRECT("'U12'!C"&amp;COLUMN(M2))&lt;&gt;"",CONCATENATE(INDIRECT("'U12'!C"&amp;COLUMN(M2)),", ",INDIRECT("'U12'!D"&amp;COLUMN(M2))),"")</f>
        <v>Friedrich, Marlena</v>
      </c>
      <c r="AC3" s="35" t="str">
        <f ca="1">IF(INDIRECT("'U12'!C"&amp;COLUMN(N2))&lt;&gt;"",CONCATENATE(INDIRECT("'U12'!C"&amp;COLUMN(N2)),", ",INDIRECT("'U12'!D"&amp;COLUMN(N2))),"")</f>
        <v>Müller, Johanna</v>
      </c>
      <c r="AD3" s="35" t="str">
        <f t="shared" ref="AD3:AL3" ca="1" si="1">IF(INDIRECT("'U12'!C"&amp;COLUMN(P2))&lt;&gt;"",CONCATENATE(INDIRECT("'U12'!C"&amp;COLUMN(P2)),", ",INDIRECT("'U12'!D"&amp;COLUMN(P2))),"")</f>
        <v>Schröder, Bruno</v>
      </c>
      <c r="AE3" s="35" t="str">
        <f t="shared" ca="1" si="1"/>
        <v>Strenkert, Felix</v>
      </c>
      <c r="AF3" s="35" t="str">
        <f t="shared" ca="1" si="1"/>
        <v>Ofschonka, Ida</v>
      </c>
      <c r="AG3" s="35" t="str">
        <f t="shared" ca="1" si="1"/>
        <v>Verstraeten, Jack</v>
      </c>
      <c r="AH3" s="35" t="str">
        <f t="shared" ca="1" si="1"/>
        <v>Mohr, Karina</v>
      </c>
      <c r="AI3" s="35" t="str">
        <f t="shared" ca="1" si="1"/>
        <v>Hoenen, Frida</v>
      </c>
      <c r="AJ3" s="35" t="str">
        <f t="shared" ca="1" si="1"/>
        <v>Macias, Biniam</v>
      </c>
      <c r="AK3" s="35" t="str">
        <f t="shared" ca="1" si="1"/>
        <v>Mantcheva, Nevena</v>
      </c>
      <c r="AL3" s="35" t="str">
        <f t="shared" ca="1" si="1"/>
        <v>Freitag, Albert</v>
      </c>
    </row>
    <row r="4" spans="1:38" ht="18.75" customHeight="1" x14ac:dyDescent="0.2">
      <c r="A4" s="343"/>
      <c r="B4" s="106" t="str">
        <f>IF('U12'!G24="","",'U12'!G24)</f>
        <v>Echzells 4. und 5. Klässler</v>
      </c>
      <c r="C4" s="305">
        <v>1.6479166666666665</v>
      </c>
      <c r="D4" s="127">
        <f>IF(C4="","",RANK(C4,$C$2:$C$17,Wettkampfdaten!$G$9))</f>
        <v>6</v>
      </c>
      <c r="E4" s="124">
        <v>45.72</v>
      </c>
      <c r="F4" s="127">
        <f>IF(E4="","",RANK(E4,$E$2:$E$17,Wettkampfdaten!$G$10))</f>
        <v>5</v>
      </c>
      <c r="G4" s="279">
        <v>389</v>
      </c>
      <c r="H4" s="127">
        <f>IF(G4="","",RANK(G4,$G$2:$G$17,Wettkampfdaten!$G$11))</f>
        <v>4</v>
      </c>
      <c r="I4" s="286">
        <v>1.3530092592592593E-3</v>
      </c>
      <c r="J4" s="127">
        <f>IF(I4="","",RANK(I4,$I$2:$I$17,Wettkampfdaten!$G$12))</f>
        <v>6</v>
      </c>
      <c r="K4" s="124"/>
      <c r="L4" s="127" t="str">
        <f>IF(K4="","",RANK(K4,$K$2:$K$17,Wettkampfdaten!$G$13))</f>
        <v/>
      </c>
      <c r="M4" s="282"/>
      <c r="N4" s="127" t="str">
        <f>IF(M4="","",RANK(M4,$M$2:$M$17,Wettkampfdaten!$G$14))</f>
        <v/>
      </c>
      <c r="O4" s="246"/>
      <c r="P4" s="132">
        <f t="shared" ref="P4:P17" si="2">IF(SUM(D4,F4,H4,J4,L4,N4)&gt;0,SUM(D4,F4,H4,J4,L4,N4),"")</f>
        <v>21</v>
      </c>
      <c r="Q4" s="132">
        <f>IF(P4="","",IF(O4&lt;&gt;"",O4,RANK(P4,$P$2:$P$17,1)))</f>
        <v>5</v>
      </c>
      <c r="R4" s="24" t="str">
        <f>IF(Wettkampfdaten!$F$9="","",Wettkampfdaten!$F$9)</f>
        <v>Gehen</v>
      </c>
      <c r="S4" s="24" t="str">
        <f>IF(Wettkampfdaten!$F$10="","",Wettkampfdaten!$F$10)</f>
        <v>5-Sprung</v>
      </c>
      <c r="T4" s="24" t="str">
        <f>IF(Wettkampfdaten!$F$11="","",Wettkampfdaten!$F$11)</f>
        <v>Schlagwurf (Stab)</v>
      </c>
      <c r="U4" s="24" t="str">
        <f>IF(Wettkampfdaten!$F$12="","",Wettkampfdaten!$F$12)</f>
        <v>Hindernissprint-Staffel</v>
      </c>
      <c r="V4" s="24" t="str">
        <f>IF(Wettkampfdaten!$F$13="","",Wettkampfdaten!$F$13)</f>
        <v/>
      </c>
      <c r="W4" s="24" t="str">
        <f>IF(Wettkampfdaten!$F$14="","",Wettkampfdaten!$F$14)</f>
        <v/>
      </c>
      <c r="X4" s="25" t="s">
        <v>30</v>
      </c>
      <c r="Y4" s="25" t="str">
        <f>Wettkampfdaten!A$3</f>
        <v>KiLa Wettkampf Altenstadt 2024</v>
      </c>
      <c r="Z4" s="26" t="str">
        <f>Wettkampfdaten!D$3</f>
        <v>08./09.06.2024</v>
      </c>
      <c r="AA4" s="25" t="str">
        <f>Wettkampfdaten!F$3</f>
        <v>Altenstadt</v>
      </c>
      <c r="AB4" s="35" t="str">
        <f ca="1">IF(INDIRECT("'U12'!C"&amp;COLUMN(Y3))&lt;&gt;"",CONCATENATE(INDIRECT("'U12'!C"&amp;COLUMN(Y3)),", ",INDIRECT("'U12'!D"&amp;COLUMN(Y3))),"")</f>
        <v>Gies, Theodor</v>
      </c>
      <c r="AC4" s="35" t="str">
        <f t="shared" ref="AC4:AL4" ca="1" si="3">IF(INDIRECT("'U12'!C"&amp;COLUMN(Z3))&lt;&gt;"",CONCATENATE(INDIRECT("'U12'!C"&amp;COLUMN(Z3)),", ",INDIRECT("'U12'!D"&amp;COLUMN(Z3))),"")</f>
        <v>Müller, Josha</v>
      </c>
      <c r="AD4" s="35" t="str">
        <f t="shared" ca="1" si="3"/>
        <v>Knöpp, Eliah</v>
      </c>
      <c r="AE4" s="35" t="str">
        <f t="shared" ca="1" si="3"/>
        <v>Kramer, Miko</v>
      </c>
      <c r="AF4" s="35" t="str">
        <f t="shared" ca="1" si="3"/>
        <v>Menstab, Sesuna</v>
      </c>
      <c r="AG4" s="35" t="str">
        <f t="shared" ca="1" si="3"/>
        <v>Rüster, Ayleen</v>
      </c>
      <c r="AH4" s="35" t="str">
        <f t="shared" ca="1" si="3"/>
        <v>Rühl, Melina</v>
      </c>
      <c r="AI4" s="35" t="str">
        <f t="shared" ca="1" si="3"/>
        <v/>
      </c>
      <c r="AJ4" s="35" t="str">
        <f t="shared" ca="1" si="3"/>
        <v/>
      </c>
      <c r="AK4" s="35" t="str">
        <f t="shared" ca="1" si="3"/>
        <v/>
      </c>
      <c r="AL4" s="35" t="str">
        <f t="shared" ca="1" si="3"/>
        <v>Bostanica, Nicolas</v>
      </c>
    </row>
    <row r="5" spans="1:38" ht="18.75" customHeight="1" x14ac:dyDescent="0.2">
      <c r="A5" s="343"/>
      <c r="B5" s="107" t="str">
        <f>IF('U12'!G35="","",'U12'!G35)</f>
        <v>Die Dortelweiler Super-Renner</v>
      </c>
      <c r="C5" s="304">
        <v>1.5805555555555555</v>
      </c>
      <c r="D5" s="127">
        <f>IF(C5="","",RANK(C5,$C$2:$C$17,Wettkampfdaten!$G$9))</f>
        <v>5</v>
      </c>
      <c r="E5" s="32">
        <v>44.81</v>
      </c>
      <c r="F5" s="127">
        <f>IF(E5="","",RANK(E5,$E$2:$E$17,Wettkampfdaten!$G$10))</f>
        <v>6</v>
      </c>
      <c r="G5" s="278">
        <v>380</v>
      </c>
      <c r="H5" s="127">
        <f>IF(G5="","",RANK(G5,$G$2:$G$17,Wettkampfdaten!$G$11))</f>
        <v>5</v>
      </c>
      <c r="I5" s="306">
        <v>1.3506944444444445E-3</v>
      </c>
      <c r="J5" s="127">
        <f>IF(I5="","",RANK(I5,$I$2:$I$17,Wettkampfdaten!$G$12))</f>
        <v>5</v>
      </c>
      <c r="K5" s="32"/>
      <c r="L5" s="127" t="str">
        <f>IF(K5="","",RANK(K5,$K$2:$K$17,Wettkampfdaten!$G$13))</f>
        <v/>
      </c>
      <c r="M5" s="281"/>
      <c r="N5" s="127" t="str">
        <f>IF(M5="","",RANK(M5,$M$2:$M$17,Wettkampfdaten!$G$14))</f>
        <v/>
      </c>
      <c r="O5" s="246"/>
      <c r="P5" s="112">
        <f t="shared" si="2"/>
        <v>21</v>
      </c>
      <c r="Q5" s="112">
        <f t="shared" ref="Q5:Q17" si="4">IF(P5="","",IF(O5&lt;&gt;"",O5,RANK(P5,$P$2:$P$17,1)))</f>
        <v>5</v>
      </c>
      <c r="R5" s="24" t="str">
        <f>IF(Wettkampfdaten!$F$9="","",Wettkampfdaten!$F$9)</f>
        <v>Gehen</v>
      </c>
      <c r="S5" s="24" t="str">
        <f>IF(Wettkampfdaten!$F$10="","",Wettkampfdaten!$F$10)</f>
        <v>5-Sprung</v>
      </c>
      <c r="T5" s="24" t="str">
        <f>IF(Wettkampfdaten!$F$11="","",Wettkampfdaten!$F$11)</f>
        <v>Schlagwurf (Stab)</v>
      </c>
      <c r="U5" s="24" t="str">
        <f>IF(Wettkampfdaten!$F$12="","",Wettkampfdaten!$F$12)</f>
        <v>Hindernissprint-Staffel</v>
      </c>
      <c r="V5" s="24" t="str">
        <f>IF(Wettkampfdaten!$F$13="","",Wettkampfdaten!$F$13)</f>
        <v/>
      </c>
      <c r="W5" s="24" t="str">
        <f>IF(Wettkampfdaten!$F$14="","",Wettkampfdaten!$F$14)</f>
        <v/>
      </c>
      <c r="X5" s="25" t="s">
        <v>30</v>
      </c>
      <c r="Y5" s="25" t="str">
        <f>Wettkampfdaten!A$3</f>
        <v>KiLa Wettkampf Altenstadt 2024</v>
      </c>
      <c r="Z5" s="26" t="str">
        <f>Wettkampfdaten!D$3</f>
        <v>08./09.06.2024</v>
      </c>
      <c r="AA5" s="25" t="str">
        <f>Wettkampfdaten!F$3</f>
        <v>Altenstadt</v>
      </c>
      <c r="AB5" s="35" t="str">
        <f ca="1">IF(INDIRECT("'U12'!C"&amp;COLUMN(AJ4))&lt;&gt;"",CONCATENATE(INDIRECT("'U12'!C"&amp;COLUMN(AJ4)),", ",INDIRECT("'U12'!D"&amp;COLUMN(AJ4))),"")</f>
        <v>Küng, Kuper</v>
      </c>
      <c r="AC5" s="35" t="str">
        <f t="shared" ref="AC5:AL5" ca="1" si="5">IF(INDIRECT("'U12'!C"&amp;COLUMN(AK4))&lt;&gt;"",CONCATENATE(INDIRECT("'U12'!C"&amp;COLUMN(AK4)),", ",INDIRECT("'U12'!D"&amp;COLUMN(AK4))),"")</f>
        <v>Hack, Mia</v>
      </c>
      <c r="AD5" s="35" t="str">
        <f t="shared" ca="1" si="5"/>
        <v>Craatz, Fabian</v>
      </c>
      <c r="AE5" s="35" t="str">
        <f t="shared" ca="1" si="5"/>
        <v>Bengs, Carlotta</v>
      </c>
      <c r="AF5" s="35" t="str">
        <f t="shared" ca="1" si="5"/>
        <v>von Miller Gaertringen, Aline</v>
      </c>
      <c r="AG5" s="35" t="str">
        <f t="shared" ca="1" si="5"/>
        <v>Zamzow, Clara</v>
      </c>
      <c r="AH5" s="35" t="str">
        <f t="shared" ca="1" si="5"/>
        <v/>
      </c>
      <c r="AI5" s="35" t="str">
        <f t="shared" ca="1" si="5"/>
        <v/>
      </c>
      <c r="AJ5" s="35" t="str">
        <f t="shared" ca="1" si="5"/>
        <v/>
      </c>
      <c r="AK5" s="35" t="str">
        <f t="shared" ca="1" si="5"/>
        <v/>
      </c>
      <c r="AL5" s="35" t="str">
        <f t="shared" ca="1" si="5"/>
        <v>Ludwig, Mika</v>
      </c>
    </row>
    <row r="6" spans="1:38" ht="18.75" customHeight="1" x14ac:dyDescent="0.2">
      <c r="A6" s="343"/>
      <c r="B6" s="106" t="str">
        <f>IF('U12'!G46="","",'U12'!G46)</f>
        <v>Altenstädter WildKidzz</v>
      </c>
      <c r="C6" s="305">
        <v>1.4604166666666665</v>
      </c>
      <c r="D6" s="127">
        <f>IF(C6="","",RANK(C6,$C$2:$C$17,Wettkampfdaten!$G$9))</f>
        <v>2</v>
      </c>
      <c r="E6" s="124">
        <v>49.52</v>
      </c>
      <c r="F6" s="127">
        <f>IF(E6="","",RANK(E6,$E$2:$E$17,Wettkampfdaten!$G$10))</f>
        <v>3</v>
      </c>
      <c r="G6" s="279">
        <v>414</v>
      </c>
      <c r="H6" s="127">
        <f>IF(G6="","",RANK(G6,$G$2:$G$17,Wettkampfdaten!$G$11))</f>
        <v>3</v>
      </c>
      <c r="I6" s="286">
        <v>1.2743055555555557E-3</v>
      </c>
      <c r="J6" s="127">
        <f>IF(I6="","",RANK(I6,$I$2:$I$17,Wettkampfdaten!$G$12))</f>
        <v>2</v>
      </c>
      <c r="K6" s="124"/>
      <c r="L6" s="127" t="str">
        <f>IF(K6="","",RANK(K6,$K$2:$K$17,Wettkampfdaten!$G$13))</f>
        <v/>
      </c>
      <c r="M6" s="282"/>
      <c r="N6" s="127" t="str">
        <f>IF(M6="","",RANK(M6,$M$2:$M$17,Wettkampfdaten!$G$14))</f>
        <v/>
      </c>
      <c r="O6" s="246"/>
      <c r="P6" s="132">
        <f t="shared" si="2"/>
        <v>10</v>
      </c>
      <c r="Q6" s="132">
        <f t="shared" si="4"/>
        <v>2</v>
      </c>
      <c r="R6" s="24" t="str">
        <f>IF(Wettkampfdaten!$F$9="","",Wettkampfdaten!$F$9)</f>
        <v>Gehen</v>
      </c>
      <c r="S6" s="24" t="str">
        <f>IF(Wettkampfdaten!$F$10="","",Wettkampfdaten!$F$10)</f>
        <v>5-Sprung</v>
      </c>
      <c r="T6" s="24" t="str">
        <f>IF(Wettkampfdaten!$F$11="","",Wettkampfdaten!$F$11)</f>
        <v>Schlagwurf (Stab)</v>
      </c>
      <c r="U6" s="24" t="str">
        <f>IF(Wettkampfdaten!$F$12="","",Wettkampfdaten!$F$12)</f>
        <v>Hindernissprint-Staffel</v>
      </c>
      <c r="V6" s="24" t="str">
        <f>IF(Wettkampfdaten!$F$13="","",Wettkampfdaten!$F$13)</f>
        <v/>
      </c>
      <c r="W6" s="24" t="str">
        <f>IF(Wettkampfdaten!$F$14="","",Wettkampfdaten!$F$14)</f>
        <v/>
      </c>
      <c r="X6" s="25" t="s">
        <v>30</v>
      </c>
      <c r="Y6" s="25" t="str">
        <f>Wettkampfdaten!A$3</f>
        <v>KiLa Wettkampf Altenstadt 2024</v>
      </c>
      <c r="Z6" s="26" t="str">
        <f>Wettkampfdaten!D$3</f>
        <v>08./09.06.2024</v>
      </c>
      <c r="AA6" s="25" t="str">
        <f>Wettkampfdaten!F$3</f>
        <v>Altenstadt</v>
      </c>
      <c r="AB6" s="35" t="str">
        <f ca="1">IF(INDIRECT("'U12'!C"&amp;COLUMN(AU5))&lt;&gt;"",CONCATENATE(INDIRECT("'U12'!C"&amp;COLUMN(AU5)),", ",INDIRECT("'U12'!D"&amp;COLUMN(AU5))),"")</f>
        <v>Häubl, Marius</v>
      </c>
      <c r="AC6" s="35" t="str">
        <f t="shared" ref="AC6:AL6" ca="1" si="6">IF(INDIRECT("'U12'!C"&amp;COLUMN(AV5))&lt;&gt;"",CONCATENATE(INDIRECT("'U12'!C"&amp;COLUMN(AV5)),", ",INDIRECT("'U12'!D"&amp;COLUMN(AV5))),"")</f>
        <v>Memmel, Lea</v>
      </c>
      <c r="AD6" s="35" t="str">
        <f t="shared" ca="1" si="6"/>
        <v>Krawczyk, Maja</v>
      </c>
      <c r="AE6" s="35" t="str">
        <f t="shared" ca="1" si="6"/>
        <v>Kreuter, Ina</v>
      </c>
      <c r="AF6" s="35" t="str">
        <f t="shared" ca="1" si="6"/>
        <v>Maiano, Lisa</v>
      </c>
      <c r="AG6" s="35" t="str">
        <f t="shared" ca="1" si="6"/>
        <v>Görsch, Mira</v>
      </c>
      <c r="AH6" s="35" t="str">
        <f t="shared" ca="1" si="6"/>
        <v>Leister, Amelie</v>
      </c>
      <c r="AI6" s="35" t="str">
        <f t="shared" ca="1" si="6"/>
        <v>Zimmer, Leo</v>
      </c>
      <c r="AJ6" s="35" t="str">
        <f t="shared" ca="1" si="6"/>
        <v>Selim Akcin, Aziz</v>
      </c>
      <c r="AK6" s="35" t="str">
        <f t="shared" ca="1" si="6"/>
        <v>Beck, Neo</v>
      </c>
      <c r="AL6" s="35" t="str">
        <f t="shared" ca="1" si="6"/>
        <v>Haselhorst, Charlie</v>
      </c>
    </row>
    <row r="7" spans="1:38" ht="18.75" customHeight="1" x14ac:dyDescent="0.2">
      <c r="A7" s="343"/>
      <c r="B7" s="107" t="str">
        <f>IF('U12'!G57="","",'U12'!G57)</f>
        <v>LSC Blue Lightning</v>
      </c>
      <c r="C7" s="304">
        <v>1.4395833333333332</v>
      </c>
      <c r="D7" s="127">
        <f>IF(C7="","",RANK(C7,$C$2:$C$17,Wettkampfdaten!$G$9))</f>
        <v>1</v>
      </c>
      <c r="E7" s="32">
        <v>51.68</v>
      </c>
      <c r="F7" s="127">
        <f>IF(E7="","",RANK(E7,$E$2:$E$17,Wettkampfdaten!$G$10))</f>
        <v>1</v>
      </c>
      <c r="G7" s="278">
        <v>492</v>
      </c>
      <c r="H7" s="127">
        <f>IF(G7="","",RANK(G7,$G$2:$G$17,Wettkampfdaten!$G$11))</f>
        <v>1</v>
      </c>
      <c r="I7" s="306">
        <v>1.2789351851851853E-3</v>
      </c>
      <c r="J7" s="127">
        <f>IF(I7="","",RANK(I7,$I$2:$I$17,Wettkampfdaten!$G$12))</f>
        <v>3</v>
      </c>
      <c r="K7" s="32"/>
      <c r="L7" s="127" t="str">
        <f>IF(K7="","",RANK(K7,$K$2:$K$17,Wettkampfdaten!$G$13))</f>
        <v/>
      </c>
      <c r="M7" s="281"/>
      <c r="N7" s="127" t="str">
        <f>IF(M7="","",RANK(M7,$M$2:$M$17,Wettkampfdaten!$G$14))</f>
        <v/>
      </c>
      <c r="O7" s="246"/>
      <c r="P7" s="112">
        <f t="shared" si="2"/>
        <v>6</v>
      </c>
      <c r="Q7" s="112">
        <f t="shared" si="4"/>
        <v>1</v>
      </c>
      <c r="R7" s="24" t="str">
        <f>IF(Wettkampfdaten!$F$9="","",Wettkampfdaten!$F$9)</f>
        <v>Gehen</v>
      </c>
      <c r="S7" s="24" t="str">
        <f>IF(Wettkampfdaten!$F$10="","",Wettkampfdaten!$F$10)</f>
        <v>5-Sprung</v>
      </c>
      <c r="T7" s="24" t="str">
        <f>IF(Wettkampfdaten!$F$11="","",Wettkampfdaten!$F$11)</f>
        <v>Schlagwurf (Stab)</v>
      </c>
      <c r="U7" s="24" t="str">
        <f>IF(Wettkampfdaten!$F$12="","",Wettkampfdaten!$F$12)</f>
        <v>Hindernissprint-Staffel</v>
      </c>
      <c r="V7" s="24" t="str">
        <f>IF(Wettkampfdaten!$F$13="","",Wettkampfdaten!$F$13)</f>
        <v/>
      </c>
      <c r="W7" s="24" t="str">
        <f>IF(Wettkampfdaten!$F$14="","",Wettkampfdaten!$F$14)</f>
        <v/>
      </c>
      <c r="X7" s="25" t="s">
        <v>30</v>
      </c>
      <c r="Y7" s="25" t="str">
        <f>Wettkampfdaten!A$3</f>
        <v>KiLa Wettkampf Altenstadt 2024</v>
      </c>
      <c r="Z7" s="26" t="str">
        <f>Wettkampfdaten!D$3</f>
        <v>08./09.06.2024</v>
      </c>
      <c r="AA7" s="25" t="str">
        <f>Wettkampfdaten!F$3</f>
        <v>Altenstadt</v>
      </c>
      <c r="AB7" s="35" t="str">
        <f ca="1">IF(INDIRECT("'U12'!C"&amp;COLUMN(BF6))&lt;&gt;"",CONCATENATE(INDIRECT("'U12'!C"&amp;COLUMN(BF6)),", ",INDIRECT("'U12'!D"&amp;COLUMN(BF6))),"")</f>
        <v>Rose, Clemens</v>
      </c>
      <c r="AC7" s="35" t="str">
        <f t="shared" ref="AC7:AL7" ca="1" si="7">IF(INDIRECT("'U12'!C"&amp;COLUMN(BG6))&lt;&gt;"",CONCATENATE(INDIRECT("'U12'!C"&amp;COLUMN(BG6)),", ",INDIRECT("'U12'!D"&amp;COLUMN(BG6))),"")</f>
        <v>Shanahan, Conor</v>
      </c>
      <c r="AD7" s="35" t="str">
        <f t="shared" ca="1" si="7"/>
        <v>Bucher, Linus</v>
      </c>
      <c r="AE7" s="35" t="str">
        <f t="shared" ca="1" si="7"/>
        <v>Ackermann, Malina</v>
      </c>
      <c r="AF7" s="35" t="str">
        <f t="shared" ca="1" si="7"/>
        <v>Rothbart, Mattis</v>
      </c>
      <c r="AG7" s="35" t="str">
        <f t="shared" ca="1" si="7"/>
        <v>Neuendorf, Oskar</v>
      </c>
      <c r="AH7" s="35" t="str">
        <f t="shared" ca="1" si="7"/>
        <v>Beermann, Samuel</v>
      </c>
      <c r="AI7" s="35" t="str">
        <f t="shared" ca="1" si="7"/>
        <v>Pompetzki, Sarah</v>
      </c>
      <c r="AJ7" s="35" t="str">
        <f t="shared" ca="1" si="7"/>
        <v>Rotter, Tobias</v>
      </c>
      <c r="AK7" s="35" t="str">
        <f t="shared" ca="1" si="7"/>
        <v>Hartmann, Charlotte</v>
      </c>
      <c r="AL7" s="35" t="str">
        <f t="shared" ca="1" si="7"/>
        <v/>
      </c>
    </row>
    <row r="8" spans="1:38" ht="18.75" customHeight="1" x14ac:dyDescent="0.2">
      <c r="A8" s="343"/>
      <c r="B8" s="106" t="str">
        <f>IF('U12'!G68="","",'U12'!G68)</f>
        <v/>
      </c>
      <c r="C8" s="279"/>
      <c r="D8" s="127" t="str">
        <f>IF(C8="","",RANK(C8,$C$2:$C$17,Wettkampfdaten!$G$9))</f>
        <v/>
      </c>
      <c r="E8" s="124"/>
      <c r="F8" s="127" t="str">
        <f>IF(E8="","",RANK(E8,$E$2:$E$17,Wettkampfdaten!$G$10))</f>
        <v/>
      </c>
      <c r="G8" s="279"/>
      <c r="H8" s="127" t="str">
        <f>IF(G8="","",RANK(G8,$G$2:$G$17,Wettkampfdaten!$G$11))</f>
        <v/>
      </c>
      <c r="I8" s="124"/>
      <c r="J8" s="127" t="str">
        <f>IF(I8="","",RANK(I8,$I$2:$I$17,Wettkampfdaten!$G$12))</f>
        <v/>
      </c>
      <c r="K8" s="124"/>
      <c r="L8" s="127" t="str">
        <f>IF(K8="","",RANK(K8,$K$2:$K$17,Wettkampfdaten!$G$13))</f>
        <v/>
      </c>
      <c r="M8" s="282"/>
      <c r="N8" s="127" t="str">
        <f>IF(M8="","",RANK(M8,$M$2:$M$17,Wettkampfdaten!$G$14))</f>
        <v/>
      </c>
      <c r="O8" s="246"/>
      <c r="P8" s="132" t="str">
        <f t="shared" si="2"/>
        <v/>
      </c>
      <c r="Q8" s="132" t="str">
        <f t="shared" si="4"/>
        <v/>
      </c>
      <c r="R8" s="24" t="str">
        <f>IF(Wettkampfdaten!$F$9="","",Wettkampfdaten!$F$9)</f>
        <v>Gehen</v>
      </c>
      <c r="S8" s="24" t="str">
        <f>IF(Wettkampfdaten!$F$10="","",Wettkampfdaten!$F$10)</f>
        <v>5-Sprung</v>
      </c>
      <c r="T8" s="24" t="str">
        <f>IF(Wettkampfdaten!$F$11="","",Wettkampfdaten!$F$11)</f>
        <v>Schlagwurf (Stab)</v>
      </c>
      <c r="U8" s="24" t="str">
        <f>IF(Wettkampfdaten!$F$12="","",Wettkampfdaten!$F$12)</f>
        <v>Hindernissprint-Staffel</v>
      </c>
      <c r="V8" s="24" t="str">
        <f>IF(Wettkampfdaten!$F$13="","",Wettkampfdaten!$F$13)</f>
        <v/>
      </c>
      <c r="W8" s="24" t="str">
        <f>IF(Wettkampfdaten!$F$14="","",Wettkampfdaten!$F$14)</f>
        <v/>
      </c>
      <c r="X8" s="25" t="s">
        <v>30</v>
      </c>
      <c r="Y8" s="25" t="str">
        <f>Wettkampfdaten!A$3</f>
        <v>KiLa Wettkampf Altenstadt 2024</v>
      </c>
      <c r="Z8" s="26" t="str">
        <f>Wettkampfdaten!D$3</f>
        <v>08./09.06.2024</v>
      </c>
      <c r="AA8" s="25" t="str">
        <f>Wettkampfdaten!F$3</f>
        <v>Altenstadt</v>
      </c>
      <c r="AB8" s="35" t="str">
        <f ca="1">IF(INDIRECT("'U12'!C"&amp;COLUMN(BQ7))&lt;&gt;"",CONCATENATE(INDIRECT("'U12'!C"&amp;COLUMN(BQ7)),", ",INDIRECT("'U12'!D"&amp;COLUMN(BQ7))),"")</f>
        <v/>
      </c>
      <c r="AC8" s="35" t="str">
        <f t="shared" ref="AC8:AL8" ca="1" si="8">IF(INDIRECT("'U12'!C"&amp;COLUMN(BR7))&lt;&gt;"",CONCATENATE(INDIRECT("'U12'!C"&amp;COLUMN(BR7)),", ",INDIRECT("'U12'!D"&amp;COLUMN(BR7))),"")</f>
        <v/>
      </c>
      <c r="AD8" s="35" t="str">
        <f t="shared" ca="1" si="8"/>
        <v/>
      </c>
      <c r="AE8" s="35" t="str">
        <f t="shared" ca="1" si="8"/>
        <v/>
      </c>
      <c r="AF8" s="35" t="str">
        <f t="shared" ca="1" si="8"/>
        <v/>
      </c>
      <c r="AG8" s="35" t="str">
        <f t="shared" ca="1" si="8"/>
        <v/>
      </c>
      <c r="AH8" s="35" t="str">
        <f t="shared" ca="1" si="8"/>
        <v/>
      </c>
      <c r="AI8" s="35" t="str">
        <f t="shared" ca="1" si="8"/>
        <v/>
      </c>
      <c r="AJ8" s="35" t="str">
        <f t="shared" ca="1" si="8"/>
        <v/>
      </c>
      <c r="AK8" s="35" t="str">
        <f t="shared" ca="1" si="8"/>
        <v/>
      </c>
      <c r="AL8" s="35" t="str">
        <f t="shared" ca="1" si="8"/>
        <v/>
      </c>
    </row>
    <row r="9" spans="1:38" ht="18.75" customHeight="1" x14ac:dyDescent="0.2">
      <c r="A9" s="343"/>
      <c r="B9" s="107" t="str">
        <f>IF('U12'!G79="","",'U12'!G79)</f>
        <v/>
      </c>
      <c r="C9" s="278"/>
      <c r="D9" s="127" t="str">
        <f>IF(C9="","",RANK(C9,$C$2:$C$17,Wettkampfdaten!$G$9))</f>
        <v/>
      </c>
      <c r="E9" s="32"/>
      <c r="F9" s="127" t="str">
        <f>IF(E9="","",RANK(E9,$E$2:$E$17,Wettkampfdaten!$G$10))</f>
        <v/>
      </c>
      <c r="G9" s="278"/>
      <c r="H9" s="127" t="str">
        <f>IF(G9="","",RANK(G9,$G$2:$G$17,Wettkampfdaten!$G$11))</f>
        <v/>
      </c>
      <c r="I9" s="32"/>
      <c r="J9" s="127" t="str">
        <f>IF(I9="","",RANK(I9,$I$2:$I$17,Wettkampfdaten!$G$12))</f>
        <v/>
      </c>
      <c r="K9" s="32"/>
      <c r="L9" s="127" t="str">
        <f>IF(K9="","",RANK(K9,$K$2:$K$17,Wettkampfdaten!$G$13))</f>
        <v/>
      </c>
      <c r="M9" s="281"/>
      <c r="N9" s="127" t="str">
        <f>IF(M9="","",RANK(M9,$M$2:$M$17,Wettkampfdaten!$G$14))</f>
        <v/>
      </c>
      <c r="O9" s="246"/>
      <c r="P9" s="112" t="str">
        <f t="shared" si="2"/>
        <v/>
      </c>
      <c r="Q9" s="112" t="str">
        <f t="shared" si="4"/>
        <v/>
      </c>
      <c r="R9" s="24" t="str">
        <f>IF(Wettkampfdaten!$F$9="","",Wettkampfdaten!$F$9)</f>
        <v>Gehen</v>
      </c>
      <c r="S9" s="24" t="str">
        <f>IF(Wettkampfdaten!$F$10="","",Wettkampfdaten!$F$10)</f>
        <v>5-Sprung</v>
      </c>
      <c r="T9" s="24" t="str">
        <f>IF(Wettkampfdaten!$F$11="","",Wettkampfdaten!$F$11)</f>
        <v>Schlagwurf (Stab)</v>
      </c>
      <c r="U9" s="24" t="str">
        <f>IF(Wettkampfdaten!$F$12="","",Wettkampfdaten!$F$12)</f>
        <v>Hindernissprint-Staffel</v>
      </c>
      <c r="V9" s="24" t="str">
        <f>IF(Wettkampfdaten!$F$13="","",Wettkampfdaten!$F$13)</f>
        <v/>
      </c>
      <c r="W9" s="24" t="str">
        <f>IF(Wettkampfdaten!$F$14="","",Wettkampfdaten!$F$14)</f>
        <v/>
      </c>
      <c r="X9" s="25" t="s">
        <v>30</v>
      </c>
      <c r="Y9" s="25" t="str">
        <f>Wettkampfdaten!A$3</f>
        <v>KiLa Wettkampf Altenstadt 2024</v>
      </c>
      <c r="Z9" s="26" t="str">
        <f>Wettkampfdaten!D$3</f>
        <v>08./09.06.2024</v>
      </c>
      <c r="AA9" s="25" t="str">
        <f>Wettkampfdaten!F$3</f>
        <v>Altenstadt</v>
      </c>
      <c r="AB9" s="35" t="str">
        <f ca="1">IF(INDIRECT("'U12'!C"&amp;COLUMN(CB8))&lt;&gt;"",CONCATENATE(INDIRECT("'U12'!C"&amp;COLUMN(CB8)),", ",INDIRECT("'U12'!D"&amp;COLUMN(CB8))),"")</f>
        <v/>
      </c>
      <c r="AC9" s="35" t="str">
        <f t="shared" ref="AC9:AL9" ca="1" si="9">IF(INDIRECT("'U12'!C"&amp;COLUMN(CC8))&lt;&gt;"",CONCATENATE(INDIRECT("'U12'!C"&amp;COLUMN(CC8)),", ",INDIRECT("'U12'!D"&amp;COLUMN(CC8))),"")</f>
        <v/>
      </c>
      <c r="AD9" s="35" t="str">
        <f t="shared" ca="1" si="9"/>
        <v/>
      </c>
      <c r="AE9" s="35" t="str">
        <f t="shared" ca="1" si="9"/>
        <v/>
      </c>
      <c r="AF9" s="35" t="str">
        <f t="shared" ca="1" si="9"/>
        <v/>
      </c>
      <c r="AG9" s="35" t="str">
        <f t="shared" ca="1" si="9"/>
        <v/>
      </c>
      <c r="AH9" s="35" t="str">
        <f t="shared" ca="1" si="9"/>
        <v/>
      </c>
      <c r="AI9" s="35" t="str">
        <f t="shared" ca="1" si="9"/>
        <v/>
      </c>
      <c r="AJ9" s="35" t="str">
        <f t="shared" ca="1" si="9"/>
        <v/>
      </c>
      <c r="AK9" s="35" t="str">
        <f t="shared" ca="1" si="9"/>
        <v/>
      </c>
      <c r="AL9" s="35" t="str">
        <f t="shared" ca="1" si="9"/>
        <v/>
      </c>
    </row>
    <row r="10" spans="1:38" ht="18.75" customHeight="1" x14ac:dyDescent="0.2">
      <c r="A10" s="343"/>
      <c r="B10" s="106" t="str">
        <f>IF('U12'!G90="","",'U12'!G90)</f>
        <v/>
      </c>
      <c r="C10" s="279"/>
      <c r="D10" s="127" t="str">
        <f>IF(C10="","",RANK(C10,$C$2:$C$17,Wettkampfdaten!$G$9))</f>
        <v/>
      </c>
      <c r="E10" s="124"/>
      <c r="F10" s="127" t="str">
        <f>IF(E10="","",RANK(E10,$E$2:$E$17,Wettkampfdaten!$G$10))</f>
        <v/>
      </c>
      <c r="G10" s="279"/>
      <c r="H10" s="127" t="str">
        <f>IF(G10="","",RANK(G10,$G$2:$G$17,Wettkampfdaten!$G$11))</f>
        <v/>
      </c>
      <c r="I10" s="124"/>
      <c r="J10" s="127" t="str">
        <f>IF(I10="","",RANK(I10,$I$2:$I$17,Wettkampfdaten!$G$12))</f>
        <v/>
      </c>
      <c r="K10" s="124"/>
      <c r="L10" s="127" t="str">
        <f>IF(K10="","",RANK(K10,$K$2:$K$17,Wettkampfdaten!$G$13))</f>
        <v/>
      </c>
      <c r="M10" s="282"/>
      <c r="N10" s="127" t="str">
        <f>IF(M10="","",RANK(M10,$M$2:$M$17,Wettkampfdaten!$G$14))</f>
        <v/>
      </c>
      <c r="O10" s="246"/>
      <c r="P10" s="132" t="str">
        <f t="shared" si="2"/>
        <v/>
      </c>
      <c r="Q10" s="132" t="str">
        <f t="shared" si="4"/>
        <v/>
      </c>
      <c r="R10" s="24" t="str">
        <f>IF(Wettkampfdaten!$F$9="","",Wettkampfdaten!$F$9)</f>
        <v>Gehen</v>
      </c>
      <c r="S10" s="24" t="str">
        <f>IF(Wettkampfdaten!$F$10="","",Wettkampfdaten!$F$10)</f>
        <v>5-Sprung</v>
      </c>
      <c r="T10" s="24" t="str">
        <f>IF(Wettkampfdaten!$F$11="","",Wettkampfdaten!$F$11)</f>
        <v>Schlagwurf (Stab)</v>
      </c>
      <c r="U10" s="24" t="str">
        <f>IF(Wettkampfdaten!$F$12="","",Wettkampfdaten!$F$12)</f>
        <v>Hindernissprint-Staffel</v>
      </c>
      <c r="V10" s="24" t="str">
        <f>IF(Wettkampfdaten!$F$13="","",Wettkampfdaten!$F$13)</f>
        <v/>
      </c>
      <c r="W10" s="24" t="str">
        <f>IF(Wettkampfdaten!$F$14="","",Wettkampfdaten!$F$14)</f>
        <v/>
      </c>
      <c r="X10" s="25" t="s">
        <v>30</v>
      </c>
      <c r="Y10" s="25" t="str">
        <f>Wettkampfdaten!A$3</f>
        <v>KiLa Wettkampf Altenstadt 2024</v>
      </c>
      <c r="Z10" s="26" t="str">
        <f>Wettkampfdaten!D$3</f>
        <v>08./09.06.2024</v>
      </c>
      <c r="AA10" s="25" t="str">
        <f>Wettkampfdaten!F$3</f>
        <v>Altenstadt</v>
      </c>
      <c r="AB10" s="35" t="str">
        <f ca="1">IF(INDIRECT("'U12'!C"&amp;COLUMN(CM9))&lt;&gt;"",CONCATENATE(INDIRECT("'U12'!C"&amp;COLUMN(CM9)),", ",INDIRECT("'U12'!D"&amp;COLUMN(CM9))),"")</f>
        <v/>
      </c>
      <c r="AC10" s="35" t="str">
        <f t="shared" ref="AC10:AL10" ca="1" si="10">IF(INDIRECT("'U12'!C"&amp;COLUMN(CN9))&lt;&gt;"",CONCATENATE(INDIRECT("'U12'!C"&amp;COLUMN(CN9)),", ",INDIRECT("'U12'!D"&amp;COLUMN(CN9))),"")</f>
        <v/>
      </c>
      <c r="AD10" s="35" t="str">
        <f t="shared" ca="1" si="10"/>
        <v/>
      </c>
      <c r="AE10" s="35" t="str">
        <f t="shared" ca="1" si="10"/>
        <v/>
      </c>
      <c r="AF10" s="35" t="str">
        <f t="shared" ca="1" si="10"/>
        <v/>
      </c>
      <c r="AG10" s="35" t="str">
        <f t="shared" ca="1" si="10"/>
        <v/>
      </c>
      <c r="AH10" s="35" t="str">
        <f t="shared" ca="1" si="10"/>
        <v/>
      </c>
      <c r="AI10" s="35" t="str">
        <f t="shared" ca="1" si="10"/>
        <v/>
      </c>
      <c r="AJ10" s="35" t="str">
        <f t="shared" ca="1" si="10"/>
        <v/>
      </c>
      <c r="AK10" s="35" t="str">
        <f t="shared" ca="1" si="10"/>
        <v/>
      </c>
      <c r="AL10" s="35" t="str">
        <f t="shared" ca="1" si="10"/>
        <v/>
      </c>
    </row>
    <row r="11" spans="1:38" ht="18.75" customHeight="1" x14ac:dyDescent="0.2">
      <c r="A11" s="343"/>
      <c r="B11" s="106" t="str">
        <f>IF('U12'!G91="","",'U12'!G101)</f>
        <v/>
      </c>
      <c r="C11" s="307"/>
      <c r="D11" s="127" t="str">
        <f>IF(C11="","",RANK(C11,$C$2:$C$17,Wettkampfdaten!$G$9))</f>
        <v/>
      </c>
      <c r="E11" s="32"/>
      <c r="F11" s="127" t="str">
        <f>IF(E11="","",RANK(E11,$E$2:$E$17,Wettkampfdaten!$G$10))</f>
        <v/>
      </c>
      <c r="G11" s="278"/>
      <c r="H11" s="127" t="str">
        <f>IF(G11="","",RANK(G11,$G$2:$G$17,Wettkampfdaten!$G$11))</f>
        <v/>
      </c>
      <c r="I11" s="32"/>
      <c r="J11" s="127" t="str">
        <f>IF(I11="","",RANK(I11,$I$2:$I$17,Wettkampfdaten!$G$12))</f>
        <v/>
      </c>
      <c r="K11" s="32"/>
      <c r="L11" s="127" t="str">
        <f>IF(K11="","",RANK(K11,$K$2:$K$17,Wettkampfdaten!$G$13))</f>
        <v/>
      </c>
      <c r="M11" s="281"/>
      <c r="N11" s="127" t="str">
        <f>IF(M11="","",RANK(M11,$M$2:$M$17,Wettkampfdaten!$G$14))</f>
        <v/>
      </c>
      <c r="O11" s="246"/>
      <c r="P11" s="112" t="str">
        <f t="shared" si="2"/>
        <v/>
      </c>
      <c r="Q11" s="112" t="str">
        <f t="shared" si="4"/>
        <v/>
      </c>
      <c r="R11" s="24" t="str">
        <f>IF(Wettkampfdaten!$F$9="","",Wettkampfdaten!$F$9)</f>
        <v>Gehen</v>
      </c>
      <c r="S11" s="24" t="str">
        <f>IF(Wettkampfdaten!$F$10="","",Wettkampfdaten!$F$10)</f>
        <v>5-Sprung</v>
      </c>
      <c r="T11" s="24" t="str">
        <f>IF(Wettkampfdaten!$F$11="","",Wettkampfdaten!$F$11)</f>
        <v>Schlagwurf (Stab)</v>
      </c>
      <c r="U11" s="24" t="str">
        <f>IF(Wettkampfdaten!$F$12="","",Wettkampfdaten!$F$12)</f>
        <v>Hindernissprint-Staffel</v>
      </c>
      <c r="V11" s="24" t="str">
        <f>IF(Wettkampfdaten!$F$13="","",Wettkampfdaten!$F$13)</f>
        <v/>
      </c>
      <c r="W11" s="24" t="str">
        <f>IF(Wettkampfdaten!$F$14="","",Wettkampfdaten!$F$14)</f>
        <v/>
      </c>
      <c r="X11" s="25" t="s">
        <v>30</v>
      </c>
      <c r="Y11" s="25" t="str">
        <f>Wettkampfdaten!A$3</f>
        <v>KiLa Wettkampf Altenstadt 2024</v>
      </c>
      <c r="Z11" s="26" t="str">
        <f>Wettkampfdaten!D$3</f>
        <v>08./09.06.2024</v>
      </c>
      <c r="AA11" s="25" t="str">
        <f>Wettkampfdaten!F$3</f>
        <v>Altenstadt</v>
      </c>
      <c r="AB11" s="35" t="str">
        <f ca="1">IF(INDIRECT("'U12'!C"&amp;COLUMN(CX10))&lt;&gt;"",CONCATENATE(INDIRECT("'U12'!C"&amp;COLUMN(CX10)),", ",INDIRECT("'U12'!D"&amp;COLUMN(CX10))),"")</f>
        <v/>
      </c>
      <c r="AC11" s="35" t="str">
        <f t="shared" ref="AC11:AL11" ca="1" si="11">IF(INDIRECT("'U12'!C"&amp;COLUMN(CY10))&lt;&gt;"",CONCATENATE(INDIRECT("'U12'!C"&amp;COLUMN(CY10)),", ",INDIRECT("'U12'!D"&amp;COLUMN(CY10))),"")</f>
        <v/>
      </c>
      <c r="AD11" s="35" t="str">
        <f t="shared" ca="1" si="11"/>
        <v/>
      </c>
      <c r="AE11" s="35" t="str">
        <f t="shared" ca="1" si="11"/>
        <v/>
      </c>
      <c r="AF11" s="35" t="str">
        <f t="shared" ca="1" si="11"/>
        <v/>
      </c>
      <c r="AG11" s="35" t="str">
        <f t="shared" ca="1" si="11"/>
        <v/>
      </c>
      <c r="AH11" s="35" t="str">
        <f t="shared" ca="1" si="11"/>
        <v/>
      </c>
      <c r="AI11" s="35" t="str">
        <f t="shared" ca="1" si="11"/>
        <v/>
      </c>
      <c r="AJ11" s="35" t="str">
        <f t="shared" ca="1" si="11"/>
        <v/>
      </c>
      <c r="AK11" s="35" t="str">
        <f t="shared" ca="1" si="11"/>
        <v/>
      </c>
      <c r="AL11" s="35" t="str">
        <f t="shared" ca="1" si="11"/>
        <v/>
      </c>
    </row>
    <row r="12" spans="1:38" ht="18.75" customHeight="1" x14ac:dyDescent="0.2">
      <c r="A12" s="343"/>
      <c r="B12" s="106" t="str">
        <f>IF('U12'!G112="","",'U12'!G112)</f>
        <v/>
      </c>
      <c r="C12" s="279"/>
      <c r="D12" s="127" t="str">
        <f>IF(C12="","",RANK(C12,$C$2:$C$17,Wettkampfdaten!$G$9))</f>
        <v/>
      </c>
      <c r="E12" s="124"/>
      <c r="F12" s="127" t="str">
        <f>IF(E12="","",RANK(E12,$E$2:$E$17,Wettkampfdaten!$G$10))</f>
        <v/>
      </c>
      <c r="G12" s="279"/>
      <c r="H12" s="127" t="str">
        <f>IF(G12="","",RANK(G12,$G$2:$G$17,Wettkampfdaten!$G$11))</f>
        <v/>
      </c>
      <c r="I12" s="124"/>
      <c r="J12" s="127" t="str">
        <f>IF(I12="","",RANK(I12,$I$2:$I$17,Wettkampfdaten!$G$12))</f>
        <v/>
      </c>
      <c r="K12" s="124"/>
      <c r="L12" s="127" t="str">
        <f>IF(K12="","",RANK(K12,$K$2:$K$17,Wettkampfdaten!$G$13))</f>
        <v/>
      </c>
      <c r="M12" s="282"/>
      <c r="N12" s="127" t="str">
        <f>IF(M12="","",RANK(M12,$M$2:$M$17,Wettkampfdaten!$G$14))</f>
        <v/>
      </c>
      <c r="O12" s="246"/>
      <c r="P12" s="132" t="str">
        <f t="shared" si="2"/>
        <v/>
      </c>
      <c r="Q12" s="132" t="str">
        <f t="shared" si="4"/>
        <v/>
      </c>
      <c r="R12" s="24" t="str">
        <f>IF(Wettkampfdaten!$F$9="","",Wettkampfdaten!$F$9)</f>
        <v>Gehen</v>
      </c>
      <c r="S12" s="24" t="str">
        <f>IF(Wettkampfdaten!$F$10="","",Wettkampfdaten!$F$10)</f>
        <v>5-Sprung</v>
      </c>
      <c r="T12" s="24" t="str">
        <f>IF(Wettkampfdaten!$F$11="","",Wettkampfdaten!$F$11)</f>
        <v>Schlagwurf (Stab)</v>
      </c>
      <c r="U12" s="24" t="str">
        <f>IF(Wettkampfdaten!$F$12="","",Wettkampfdaten!$F$12)</f>
        <v>Hindernissprint-Staffel</v>
      </c>
      <c r="V12" s="24" t="str">
        <f>IF(Wettkampfdaten!$F$13="","",Wettkampfdaten!$F$13)</f>
        <v/>
      </c>
      <c r="W12" s="24" t="str">
        <f>IF(Wettkampfdaten!$F$14="","",Wettkampfdaten!$F$14)</f>
        <v/>
      </c>
      <c r="X12" s="25" t="s">
        <v>30</v>
      </c>
      <c r="Y12" s="25" t="str">
        <f>Wettkampfdaten!A$3</f>
        <v>KiLa Wettkampf Altenstadt 2024</v>
      </c>
      <c r="Z12" s="26" t="str">
        <f>Wettkampfdaten!D$3</f>
        <v>08./09.06.2024</v>
      </c>
      <c r="AA12" s="25" t="str">
        <f>Wettkampfdaten!F$3</f>
        <v>Altenstadt</v>
      </c>
      <c r="AB12" s="35" t="str">
        <f ca="1">IF(INDIRECT("'U12'!C"&amp;COLUMN(DI11))&lt;&gt;"",CONCATENATE(INDIRECT("'U12'!C"&amp;COLUMN(DI11)),", ",INDIRECT("'U12'!D"&amp;COLUMN(DI11))),"")</f>
        <v/>
      </c>
      <c r="AC12" s="35" t="str">
        <f t="shared" ref="AC12:AL12" ca="1" si="12">IF(INDIRECT("'U12'!C"&amp;COLUMN(DJ11))&lt;&gt;"",CONCATENATE(INDIRECT("'U12'!C"&amp;COLUMN(DJ11)),", ",INDIRECT("'U12'!D"&amp;COLUMN(DJ11))),"")</f>
        <v/>
      </c>
      <c r="AD12" s="35" t="str">
        <f t="shared" ca="1" si="12"/>
        <v/>
      </c>
      <c r="AE12" s="35" t="str">
        <f t="shared" ca="1" si="12"/>
        <v/>
      </c>
      <c r="AF12" s="35" t="str">
        <f t="shared" ca="1" si="12"/>
        <v/>
      </c>
      <c r="AG12" s="35" t="str">
        <f t="shared" ca="1" si="12"/>
        <v/>
      </c>
      <c r="AH12" s="35" t="str">
        <f t="shared" ca="1" si="12"/>
        <v/>
      </c>
      <c r="AI12" s="35" t="str">
        <f t="shared" ca="1" si="12"/>
        <v/>
      </c>
      <c r="AJ12" s="35" t="str">
        <f t="shared" ca="1" si="12"/>
        <v/>
      </c>
      <c r="AK12" s="35" t="str">
        <f t="shared" ca="1" si="12"/>
        <v/>
      </c>
      <c r="AL12" s="35" t="str">
        <f t="shared" ca="1" si="12"/>
        <v/>
      </c>
    </row>
    <row r="13" spans="1:38" ht="18.75" customHeight="1" x14ac:dyDescent="0.2">
      <c r="A13" s="343"/>
      <c r="B13" s="107" t="str">
        <f>IF('U12'!G123="","",'U12'!G123)</f>
        <v/>
      </c>
      <c r="C13" s="278"/>
      <c r="D13" s="127" t="str">
        <f>IF(C13="","",RANK(C13,$C$2:$C$17,Wettkampfdaten!$G$9))</f>
        <v/>
      </c>
      <c r="E13" s="32"/>
      <c r="F13" s="127" t="str">
        <f>IF(E13="","",RANK(E13,$E$2:$E$17,Wettkampfdaten!$G$10))</f>
        <v/>
      </c>
      <c r="G13" s="278"/>
      <c r="H13" s="127" t="str">
        <f>IF(G13="","",RANK(G13,$G$2:$G$17,Wettkampfdaten!$G$11))</f>
        <v/>
      </c>
      <c r="I13" s="32"/>
      <c r="J13" s="127" t="str">
        <f>IF(I13="","",RANK(I13,$I$2:$I$17,Wettkampfdaten!$G$12))</f>
        <v/>
      </c>
      <c r="K13" s="32"/>
      <c r="L13" s="127" t="str">
        <f>IF(K13="","",RANK(K13,$K$2:$K$17,Wettkampfdaten!$G$13))</f>
        <v/>
      </c>
      <c r="M13" s="281"/>
      <c r="N13" s="127" t="str">
        <f>IF(M13="","",RANK(M13,$M$2:$M$17,Wettkampfdaten!$G$14))</f>
        <v/>
      </c>
      <c r="O13" s="246"/>
      <c r="P13" s="112" t="str">
        <f t="shared" si="2"/>
        <v/>
      </c>
      <c r="Q13" s="112" t="str">
        <f t="shared" si="4"/>
        <v/>
      </c>
      <c r="R13" s="24" t="str">
        <f>IF(Wettkampfdaten!$F$9="","",Wettkampfdaten!$F$9)</f>
        <v>Gehen</v>
      </c>
      <c r="S13" s="24" t="str">
        <f>IF(Wettkampfdaten!$F$10="","",Wettkampfdaten!$F$10)</f>
        <v>5-Sprung</v>
      </c>
      <c r="T13" s="24" t="str">
        <f>IF(Wettkampfdaten!$F$11="","",Wettkampfdaten!$F$11)</f>
        <v>Schlagwurf (Stab)</v>
      </c>
      <c r="U13" s="24" t="str">
        <f>IF(Wettkampfdaten!$F$12="","",Wettkampfdaten!$F$12)</f>
        <v>Hindernissprint-Staffel</v>
      </c>
      <c r="V13" s="24" t="str">
        <f>IF(Wettkampfdaten!$F$13="","",Wettkampfdaten!$F$13)</f>
        <v/>
      </c>
      <c r="W13" s="24" t="str">
        <f>IF(Wettkampfdaten!$F$14="","",Wettkampfdaten!$F$14)</f>
        <v/>
      </c>
      <c r="X13" s="25" t="s">
        <v>30</v>
      </c>
      <c r="Y13" s="25" t="str">
        <f>Wettkampfdaten!A$3</f>
        <v>KiLa Wettkampf Altenstadt 2024</v>
      </c>
      <c r="Z13" s="26" t="str">
        <f>Wettkampfdaten!D$3</f>
        <v>08./09.06.2024</v>
      </c>
      <c r="AA13" s="25" t="str">
        <f>Wettkampfdaten!F$3</f>
        <v>Altenstadt</v>
      </c>
      <c r="AB13" s="35" t="str">
        <f ca="1">IF(INDIRECT("'U12'!C"&amp;COLUMN(DT12))&lt;&gt;"",CONCATENATE(INDIRECT("'U12'!C"&amp;COLUMN(DT12)),", ",INDIRECT("'U12'!D"&amp;COLUMN(DT12))),"")</f>
        <v/>
      </c>
      <c r="AC13" s="35" t="str">
        <f t="shared" ref="AC13:AL13" ca="1" si="13">IF(INDIRECT("'U12'!C"&amp;COLUMN(DU12))&lt;&gt;"",CONCATENATE(INDIRECT("'U12'!C"&amp;COLUMN(DU12)),", ",INDIRECT("'U12'!D"&amp;COLUMN(DU12))),"")</f>
        <v/>
      </c>
      <c r="AD13" s="35" t="str">
        <f t="shared" ca="1" si="13"/>
        <v/>
      </c>
      <c r="AE13" s="35" t="str">
        <f t="shared" ca="1" si="13"/>
        <v/>
      </c>
      <c r="AF13" s="35" t="str">
        <f t="shared" ca="1" si="13"/>
        <v/>
      </c>
      <c r="AG13" s="35" t="str">
        <f t="shared" ca="1" si="13"/>
        <v/>
      </c>
      <c r="AH13" s="35" t="str">
        <f t="shared" ca="1" si="13"/>
        <v/>
      </c>
      <c r="AI13" s="35" t="str">
        <f t="shared" ca="1" si="13"/>
        <v/>
      </c>
      <c r="AJ13" s="35" t="str">
        <f t="shared" ca="1" si="13"/>
        <v/>
      </c>
      <c r="AK13" s="35" t="str">
        <f t="shared" ca="1" si="13"/>
        <v/>
      </c>
      <c r="AL13" s="35" t="str">
        <f t="shared" ca="1" si="13"/>
        <v/>
      </c>
    </row>
    <row r="14" spans="1:38" ht="18.75" customHeight="1" x14ac:dyDescent="0.2">
      <c r="A14" s="343"/>
      <c r="B14" s="106" t="str">
        <f>IF('U12'!G134="","",'U12'!G134)</f>
        <v/>
      </c>
      <c r="C14" s="279"/>
      <c r="D14" s="127" t="str">
        <f>IF(C14="","",RANK(C14,$C$2:$C$17,Wettkampfdaten!$G$9))</f>
        <v/>
      </c>
      <c r="E14" s="124"/>
      <c r="F14" s="127" t="str">
        <f>IF(E14="","",RANK(E14,$E$2:$E$17,Wettkampfdaten!$G$10))</f>
        <v/>
      </c>
      <c r="G14" s="279"/>
      <c r="H14" s="127" t="str">
        <f>IF(G14="","",RANK(G14,$G$2:$G$17,Wettkampfdaten!$G$11))</f>
        <v/>
      </c>
      <c r="I14" s="124"/>
      <c r="J14" s="127" t="str">
        <f>IF(I14="","",RANK(I14,$I$2:$I$17,Wettkampfdaten!$G$12))</f>
        <v/>
      </c>
      <c r="K14" s="124"/>
      <c r="L14" s="127" t="str">
        <f>IF(K14="","",RANK(K14,$K$2:$K$17,Wettkampfdaten!$G$13))</f>
        <v/>
      </c>
      <c r="M14" s="282"/>
      <c r="N14" s="127" t="str">
        <f>IF(M14="","",RANK(M14,$M$2:$M$17,Wettkampfdaten!$G$14))</f>
        <v/>
      </c>
      <c r="O14" s="246"/>
      <c r="P14" s="132" t="str">
        <f t="shared" si="2"/>
        <v/>
      </c>
      <c r="Q14" s="132" t="str">
        <f t="shared" si="4"/>
        <v/>
      </c>
      <c r="R14" s="24" t="str">
        <f>IF(Wettkampfdaten!$F$9="","",Wettkampfdaten!$F$9)</f>
        <v>Gehen</v>
      </c>
      <c r="S14" s="24" t="str">
        <f>IF(Wettkampfdaten!$F$10="","",Wettkampfdaten!$F$10)</f>
        <v>5-Sprung</v>
      </c>
      <c r="T14" s="24" t="str">
        <f>IF(Wettkampfdaten!$F$11="","",Wettkampfdaten!$F$11)</f>
        <v>Schlagwurf (Stab)</v>
      </c>
      <c r="U14" s="24" t="str">
        <f>IF(Wettkampfdaten!$F$12="","",Wettkampfdaten!$F$12)</f>
        <v>Hindernissprint-Staffel</v>
      </c>
      <c r="V14" s="24" t="str">
        <f>IF(Wettkampfdaten!$F$13="","",Wettkampfdaten!$F$13)</f>
        <v/>
      </c>
      <c r="W14" s="24" t="str">
        <f>IF(Wettkampfdaten!$F$14="","",Wettkampfdaten!$F$14)</f>
        <v/>
      </c>
      <c r="X14" s="25" t="s">
        <v>30</v>
      </c>
      <c r="Y14" s="25" t="str">
        <f>Wettkampfdaten!A$3</f>
        <v>KiLa Wettkampf Altenstadt 2024</v>
      </c>
      <c r="Z14" s="26" t="str">
        <f>Wettkampfdaten!D$3</f>
        <v>08./09.06.2024</v>
      </c>
      <c r="AA14" s="25" t="str">
        <f>Wettkampfdaten!F$3</f>
        <v>Altenstadt</v>
      </c>
      <c r="AB14" s="35" t="str">
        <f ca="1">IF(INDIRECT("'U12'!C"&amp;COLUMN(EE13))&lt;&gt;"",CONCATENATE(INDIRECT("'U12'!C"&amp;COLUMN(EE13)),", ",INDIRECT("'U12'!D"&amp;COLUMN(EE13))),"")</f>
        <v/>
      </c>
      <c r="AC14" s="35" t="str">
        <f t="shared" ref="AC14:AL14" ca="1" si="14">IF(INDIRECT("'U12'!C"&amp;COLUMN(EF13))&lt;&gt;"",CONCATENATE(INDIRECT("'U12'!C"&amp;COLUMN(EF13)),", ",INDIRECT("'U12'!D"&amp;COLUMN(EF13))),"")</f>
        <v/>
      </c>
      <c r="AD14" s="35" t="str">
        <f t="shared" ca="1" si="14"/>
        <v/>
      </c>
      <c r="AE14" s="35" t="str">
        <f t="shared" ca="1" si="14"/>
        <v/>
      </c>
      <c r="AF14" s="35" t="str">
        <f t="shared" ca="1" si="14"/>
        <v/>
      </c>
      <c r="AG14" s="35" t="str">
        <f t="shared" ca="1" si="14"/>
        <v/>
      </c>
      <c r="AH14" s="35" t="str">
        <f t="shared" ca="1" si="14"/>
        <v/>
      </c>
      <c r="AI14" s="35" t="str">
        <f t="shared" ca="1" si="14"/>
        <v/>
      </c>
      <c r="AJ14" s="35" t="str">
        <f t="shared" ca="1" si="14"/>
        <v/>
      </c>
      <c r="AK14" s="35" t="str">
        <f t="shared" ca="1" si="14"/>
        <v/>
      </c>
      <c r="AL14" s="35" t="str">
        <f t="shared" ca="1" si="14"/>
        <v/>
      </c>
    </row>
    <row r="15" spans="1:38" ht="18.75" customHeight="1" x14ac:dyDescent="0.2">
      <c r="A15" s="343"/>
      <c r="B15" s="107" t="str">
        <f>IF('U12'!G145="","",'U12'!G145)</f>
        <v/>
      </c>
      <c r="C15" s="278"/>
      <c r="D15" s="127" t="str">
        <f>IF(C15="","",RANK(C15,$C$2:$C$17,Wettkampfdaten!$G$9))</f>
        <v/>
      </c>
      <c r="E15" s="32"/>
      <c r="F15" s="127" t="str">
        <f>IF(E15="","",RANK(E15,$E$2:$E$17,Wettkampfdaten!$G$10))</f>
        <v/>
      </c>
      <c r="G15" s="278"/>
      <c r="H15" s="127" t="str">
        <f>IF(G15="","",RANK(G15,$G$2:$G$17,Wettkampfdaten!$G$11))</f>
        <v/>
      </c>
      <c r="I15" s="32"/>
      <c r="J15" s="127" t="str">
        <f>IF(I15="","",RANK(I15,$I$2:$I$17,Wettkampfdaten!$G$12))</f>
        <v/>
      </c>
      <c r="K15" s="32"/>
      <c r="L15" s="127" t="str">
        <f>IF(K15="","",RANK(K15,$K$2:$K$17,Wettkampfdaten!$G$13))</f>
        <v/>
      </c>
      <c r="M15" s="281"/>
      <c r="N15" s="127" t="str">
        <f>IF(M15="","",RANK(M15,$M$2:$M$17,Wettkampfdaten!$G$14))</f>
        <v/>
      </c>
      <c r="O15" s="246"/>
      <c r="P15" s="112" t="str">
        <f t="shared" si="2"/>
        <v/>
      </c>
      <c r="Q15" s="112" t="str">
        <f t="shared" si="4"/>
        <v/>
      </c>
      <c r="R15" s="24" t="str">
        <f>IF(Wettkampfdaten!$F$9="","",Wettkampfdaten!$F$9)</f>
        <v>Gehen</v>
      </c>
      <c r="S15" s="24" t="str">
        <f>IF(Wettkampfdaten!$F$10="","",Wettkampfdaten!$F$10)</f>
        <v>5-Sprung</v>
      </c>
      <c r="T15" s="24" t="str">
        <f>IF(Wettkampfdaten!$F$11="","",Wettkampfdaten!$F$11)</f>
        <v>Schlagwurf (Stab)</v>
      </c>
      <c r="U15" s="24" t="str">
        <f>IF(Wettkampfdaten!$F$12="","",Wettkampfdaten!$F$12)</f>
        <v>Hindernissprint-Staffel</v>
      </c>
      <c r="V15" s="24" t="str">
        <f>IF(Wettkampfdaten!$F$13="","",Wettkampfdaten!$F$13)</f>
        <v/>
      </c>
      <c r="W15" s="24" t="str">
        <f>IF(Wettkampfdaten!$F$14="","",Wettkampfdaten!$F$14)</f>
        <v/>
      </c>
      <c r="X15" s="25" t="s">
        <v>30</v>
      </c>
      <c r="Y15" s="25" t="str">
        <f>Wettkampfdaten!A$3</f>
        <v>KiLa Wettkampf Altenstadt 2024</v>
      </c>
      <c r="Z15" s="26" t="str">
        <f>Wettkampfdaten!D$3</f>
        <v>08./09.06.2024</v>
      </c>
      <c r="AA15" s="25" t="str">
        <f>Wettkampfdaten!F$3</f>
        <v>Altenstadt</v>
      </c>
      <c r="AB15" s="35" t="str">
        <f ca="1">IF(INDIRECT("'U12'!C"&amp;COLUMN(EP14))&lt;&gt;"",CONCATENATE(INDIRECT("'U12'!C"&amp;COLUMN(EP14)),", ",INDIRECT("'U12'!D"&amp;COLUMN(EP14))),"")</f>
        <v/>
      </c>
      <c r="AC15" s="35" t="str">
        <f t="shared" ref="AC15:AL15" ca="1" si="15">IF(INDIRECT("'U12'!C"&amp;COLUMN(EQ14))&lt;&gt;"",CONCATENATE(INDIRECT("'U12'!C"&amp;COLUMN(EQ14)),", ",INDIRECT("'U12'!D"&amp;COLUMN(EQ14))),"")</f>
        <v/>
      </c>
      <c r="AD15" s="35" t="str">
        <f t="shared" ca="1" si="15"/>
        <v/>
      </c>
      <c r="AE15" s="35" t="str">
        <f t="shared" ca="1" si="15"/>
        <v/>
      </c>
      <c r="AF15" s="35" t="str">
        <f t="shared" ca="1" si="15"/>
        <v/>
      </c>
      <c r="AG15" s="35" t="str">
        <f t="shared" ca="1" si="15"/>
        <v/>
      </c>
      <c r="AH15" s="35" t="str">
        <f t="shared" ca="1" si="15"/>
        <v/>
      </c>
      <c r="AI15" s="35" t="str">
        <f t="shared" ca="1" si="15"/>
        <v/>
      </c>
      <c r="AJ15" s="35" t="str">
        <f t="shared" ca="1" si="15"/>
        <v/>
      </c>
      <c r="AK15" s="35" t="str">
        <f t="shared" ca="1" si="15"/>
        <v/>
      </c>
      <c r="AL15" s="35" t="str">
        <f t="shared" ca="1" si="15"/>
        <v/>
      </c>
    </row>
    <row r="16" spans="1:38" ht="18.75" customHeight="1" x14ac:dyDescent="0.2">
      <c r="A16" s="343"/>
      <c r="B16" s="106" t="str">
        <f>IF('U12'!G156="","",'U12'!G156)</f>
        <v/>
      </c>
      <c r="C16" s="279"/>
      <c r="D16" s="127" t="str">
        <f>IF(C16="","",RANK(C16,$C$2:$C$17,Wettkampfdaten!$G$9))</f>
        <v/>
      </c>
      <c r="E16" s="124"/>
      <c r="F16" s="127" t="str">
        <f>IF(E16="","",RANK(E16,$E$2:$E$17,Wettkampfdaten!$G$10))</f>
        <v/>
      </c>
      <c r="G16" s="279"/>
      <c r="H16" s="127" t="str">
        <f>IF(G16="","",RANK(G16,$G$2:$G$17,Wettkampfdaten!$G$11))</f>
        <v/>
      </c>
      <c r="I16" s="124"/>
      <c r="J16" s="127" t="str">
        <f>IF(I16="","",RANK(I16,$I$2:$I$17,Wettkampfdaten!$G$12))</f>
        <v/>
      </c>
      <c r="K16" s="124"/>
      <c r="L16" s="127" t="str">
        <f>IF(K16="","",RANK(K16,$K$2:$K$17,Wettkampfdaten!$G$13))</f>
        <v/>
      </c>
      <c r="M16" s="282"/>
      <c r="N16" s="127" t="str">
        <f>IF(M16="","",RANK(M16,$M$2:$M$17,Wettkampfdaten!$G$14))</f>
        <v/>
      </c>
      <c r="O16" s="246"/>
      <c r="P16" s="132" t="str">
        <f t="shared" si="2"/>
        <v/>
      </c>
      <c r="Q16" s="132" t="str">
        <f t="shared" si="4"/>
        <v/>
      </c>
      <c r="R16" s="24" t="str">
        <f>IF(Wettkampfdaten!$F$9="","",Wettkampfdaten!$F$9)</f>
        <v>Gehen</v>
      </c>
      <c r="S16" s="24" t="str">
        <f>IF(Wettkampfdaten!$F$10="","",Wettkampfdaten!$F$10)</f>
        <v>5-Sprung</v>
      </c>
      <c r="T16" s="24" t="str">
        <f>IF(Wettkampfdaten!$F$11="","",Wettkampfdaten!$F$11)</f>
        <v>Schlagwurf (Stab)</v>
      </c>
      <c r="U16" s="24" t="str">
        <f>IF(Wettkampfdaten!$F$12="","",Wettkampfdaten!$F$12)</f>
        <v>Hindernissprint-Staffel</v>
      </c>
      <c r="V16" s="24" t="str">
        <f>IF(Wettkampfdaten!$F$13="","",Wettkampfdaten!$F$13)</f>
        <v/>
      </c>
      <c r="W16" s="24" t="str">
        <f>IF(Wettkampfdaten!$F$14="","",Wettkampfdaten!$F$14)</f>
        <v/>
      </c>
      <c r="X16" s="25" t="s">
        <v>30</v>
      </c>
      <c r="Y16" s="25" t="str">
        <f>Wettkampfdaten!A$3</f>
        <v>KiLa Wettkampf Altenstadt 2024</v>
      </c>
      <c r="Z16" s="26" t="str">
        <f>Wettkampfdaten!D$3</f>
        <v>08./09.06.2024</v>
      </c>
      <c r="AA16" s="25" t="str">
        <f>Wettkampfdaten!F$3</f>
        <v>Altenstadt</v>
      </c>
      <c r="AB16" s="35" t="str">
        <f ca="1">IF(INDIRECT("'U12'!C"&amp;COLUMN(FA15))&lt;&gt;"",CONCATENATE(INDIRECT("'U12'!C"&amp;COLUMN(FA15)),", ",INDIRECT("'U12'!D"&amp;COLUMN(FA15))),"")</f>
        <v/>
      </c>
      <c r="AC16" s="35" t="str">
        <f t="shared" ref="AC16:AL16" ca="1" si="16">IF(INDIRECT("'U12'!C"&amp;COLUMN(FB15))&lt;&gt;"",CONCATENATE(INDIRECT("'U12'!C"&amp;COLUMN(FB15)),", ",INDIRECT("'U12'!D"&amp;COLUMN(FB15))),"")</f>
        <v/>
      </c>
      <c r="AD16" s="35" t="str">
        <f t="shared" ca="1" si="16"/>
        <v/>
      </c>
      <c r="AE16" s="35" t="str">
        <f t="shared" ca="1" si="16"/>
        <v/>
      </c>
      <c r="AF16" s="35" t="str">
        <f t="shared" ca="1" si="16"/>
        <v/>
      </c>
      <c r="AG16" s="35" t="str">
        <f t="shared" ca="1" si="16"/>
        <v/>
      </c>
      <c r="AH16" s="35" t="str">
        <f t="shared" ca="1" si="16"/>
        <v/>
      </c>
      <c r="AI16" s="35" t="str">
        <f t="shared" ca="1" si="16"/>
        <v/>
      </c>
      <c r="AJ16" s="35" t="str">
        <f t="shared" ca="1" si="16"/>
        <v/>
      </c>
      <c r="AK16" s="35" t="str">
        <f t="shared" ca="1" si="16"/>
        <v/>
      </c>
      <c r="AL16" s="35" t="str">
        <f t="shared" ca="1" si="16"/>
        <v/>
      </c>
    </row>
    <row r="17" spans="1:38" ht="18.75" customHeight="1" thickBot="1" x14ac:dyDescent="0.25">
      <c r="A17" s="344"/>
      <c r="B17" s="108" t="str">
        <f>IF('U12'!G167="","",'U12'!G167)</f>
        <v/>
      </c>
      <c r="C17" s="280"/>
      <c r="D17" s="128" t="str">
        <f>IF(C17="","",RANK(C17,$C$2:$C$17,Wettkampfdaten!$G$9))</f>
        <v/>
      </c>
      <c r="E17" s="125"/>
      <c r="F17" s="128" t="str">
        <f>IF(E17="","",RANK(E17,$E$2:$E$17,Wettkampfdaten!$G$10))</f>
        <v/>
      </c>
      <c r="G17" s="280"/>
      <c r="H17" s="128" t="str">
        <f>IF(G17="","",RANK(G17,$G$2:$G$17,Wettkampfdaten!$G$11))</f>
        <v/>
      </c>
      <c r="I17" s="125"/>
      <c r="J17" s="128" t="str">
        <f>IF(I17="","",RANK(I17,$I$2:$I$17,Wettkampfdaten!$G$12))</f>
        <v/>
      </c>
      <c r="K17" s="125"/>
      <c r="L17" s="128" t="str">
        <f>IF(K17="","",RANK(K17,$K$2:$K$17,Wettkampfdaten!$G$13))</f>
        <v/>
      </c>
      <c r="M17" s="283"/>
      <c r="N17" s="128" t="str">
        <f>IF(M17="","",RANK(M17,$M$2:$M$17,Wettkampfdaten!$G$14))</f>
        <v/>
      </c>
      <c r="O17" s="247"/>
      <c r="P17" s="136" t="str">
        <f t="shared" si="2"/>
        <v/>
      </c>
      <c r="Q17" s="136" t="str">
        <f t="shared" si="4"/>
        <v/>
      </c>
      <c r="R17" s="24" t="str">
        <f>IF(Wettkampfdaten!$F$9="","",Wettkampfdaten!$F$9)</f>
        <v>Gehen</v>
      </c>
      <c r="S17" s="24" t="str">
        <f>IF(Wettkampfdaten!$F$10="","",Wettkampfdaten!$F$10)</f>
        <v>5-Sprung</v>
      </c>
      <c r="T17" s="24" t="str">
        <f>IF(Wettkampfdaten!$F$11="","",Wettkampfdaten!$F$11)</f>
        <v>Schlagwurf (Stab)</v>
      </c>
      <c r="U17" s="24" t="str">
        <f>IF(Wettkampfdaten!$F$12="","",Wettkampfdaten!$F$12)</f>
        <v>Hindernissprint-Staffel</v>
      </c>
      <c r="V17" s="24" t="str">
        <f>IF(Wettkampfdaten!$F$13="","",Wettkampfdaten!$F$13)</f>
        <v/>
      </c>
      <c r="W17" s="24" t="str">
        <f>IF(Wettkampfdaten!$F$14="","",Wettkampfdaten!$F$14)</f>
        <v/>
      </c>
      <c r="X17" s="25" t="s">
        <v>30</v>
      </c>
      <c r="Y17" s="25" t="str">
        <f>Wettkampfdaten!A$3</f>
        <v>KiLa Wettkampf Altenstadt 2024</v>
      </c>
      <c r="Z17" s="26" t="str">
        <f>Wettkampfdaten!D$3</f>
        <v>08./09.06.2024</v>
      </c>
      <c r="AA17" s="25" t="str">
        <f>Wettkampfdaten!F$3</f>
        <v>Altenstadt</v>
      </c>
      <c r="AB17" s="35" t="str">
        <f ca="1">IF(INDIRECT("'U12'!C"&amp;COLUMN(FL16))&lt;&gt;"",CONCATENATE(INDIRECT("'U12'!C"&amp;COLUMN(FL16)),", ",INDIRECT("'U12'!D"&amp;COLUMN(FL16))),"")</f>
        <v/>
      </c>
      <c r="AC17" s="35" t="str">
        <f t="shared" ref="AC17:AL17" ca="1" si="17">IF(INDIRECT("'U12'!C"&amp;COLUMN(FM16))&lt;&gt;"",CONCATENATE(INDIRECT("'U12'!C"&amp;COLUMN(FM16)),", ",INDIRECT("'U12'!D"&amp;COLUMN(FM16))),"")</f>
        <v/>
      </c>
      <c r="AD17" s="35" t="str">
        <f t="shared" ca="1" si="17"/>
        <v/>
      </c>
      <c r="AE17" s="35" t="str">
        <f t="shared" ca="1" si="17"/>
        <v/>
      </c>
      <c r="AF17" s="35" t="str">
        <f t="shared" ca="1" si="17"/>
        <v/>
      </c>
      <c r="AG17" s="35" t="str">
        <f t="shared" ca="1" si="17"/>
        <v/>
      </c>
      <c r="AH17" s="35" t="str">
        <f t="shared" ca="1" si="17"/>
        <v/>
      </c>
      <c r="AI17" s="35" t="str">
        <f t="shared" ca="1" si="17"/>
        <v/>
      </c>
      <c r="AJ17" s="35" t="str">
        <f t="shared" ca="1" si="17"/>
        <v/>
      </c>
      <c r="AK17" s="35" t="str">
        <f t="shared" ca="1" si="17"/>
        <v/>
      </c>
      <c r="AL17" s="35" t="str">
        <f t="shared" ca="1" si="17"/>
        <v/>
      </c>
    </row>
  </sheetData>
  <sheetProtection sheet="1" objects="1" scenarios="1"/>
  <mergeCells count="1">
    <mergeCell ref="A1:A17"/>
  </mergeCells>
  <pageMargins left="0.7" right="0.7" top="0.78740157499999996" bottom="0.78740157499999996" header="0.3" footer="0.3"/>
  <pageSetup paperSize="9" scale="68" orientation="landscape" r:id="rId1"/>
  <headerFooter>
    <oddFooter>&amp;R&amp;1#&amp;"Arial"&amp;9&amp;K737373Sensitivity: Private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208"/>
  <sheetViews>
    <sheetView workbookViewId="0">
      <pane xSplit="6" ySplit="1" topLeftCell="G2" activePane="bottomRight" state="frozen"/>
      <selection pane="bottomLeft" activeCell="A2" sqref="A2"/>
      <selection pane="topRight" activeCell="G1" sqref="G1"/>
      <selection pane="bottomRight" activeCell="M2" sqref="M2"/>
    </sheetView>
  </sheetViews>
  <sheetFormatPr defaultColWidth="10.89453125" defaultRowHeight="15" x14ac:dyDescent="0.2"/>
  <cols>
    <col min="1" max="1" width="4.4375" style="60" customWidth="1"/>
    <col min="2" max="2" width="12.9140625" bestFit="1" customWidth="1"/>
    <col min="3" max="3" width="10.4921875" customWidth="1"/>
    <col min="4" max="4" width="15.87109375" customWidth="1"/>
    <col min="5" max="5" width="7.93359375" style="50" customWidth="1"/>
    <col min="6" max="6" width="14.390625" style="50" bestFit="1" customWidth="1"/>
    <col min="7" max="7" width="15.6015625" style="34" customWidth="1"/>
    <col min="8" max="8" width="4.4375" style="34" bestFit="1" customWidth="1"/>
    <col min="9" max="9" width="12.9140625" style="34" customWidth="1"/>
    <col min="10" max="10" width="4.4375" style="34" bestFit="1" customWidth="1"/>
    <col min="11" max="11" width="10.4921875" style="34" customWidth="1"/>
    <col min="12" max="12" width="4.4375" style="34" bestFit="1" customWidth="1"/>
    <col min="13" max="13" width="12.5078125" style="34" bestFit="1" customWidth="1"/>
    <col min="14" max="14" width="4.4375" style="34" bestFit="1" customWidth="1"/>
    <col min="15" max="15" width="11.56640625" style="34" customWidth="1"/>
    <col min="16" max="16" width="4.4375" style="34" bestFit="1" customWidth="1"/>
    <col min="17" max="17" width="12.5078125" style="34" customWidth="1"/>
    <col min="18" max="18" width="4.4375" style="34" bestFit="1" customWidth="1"/>
    <col min="19" max="20" width="8.47265625" style="33" customWidth="1"/>
    <col min="21" max="21" width="26.90234375" style="11" hidden="1" customWidth="1"/>
    <col min="22" max="22" width="15.46875" style="10" hidden="1" customWidth="1"/>
    <col min="23" max="23" width="19.90625" style="10" hidden="1" customWidth="1"/>
    <col min="24" max="24" width="4.03515625" style="22" hidden="1" customWidth="1"/>
    <col min="25" max="25" width="9.953125" style="25" hidden="1" customWidth="1"/>
    <col min="26" max="26" width="14.390625" style="25" hidden="1" customWidth="1"/>
    <col min="27" max="27" width="10.4921875" style="25" hidden="1" customWidth="1"/>
    <col min="28" max="30" width="13.98828125" style="25" hidden="1" customWidth="1"/>
  </cols>
  <sheetData>
    <row r="1" spans="1:30" ht="30" customHeight="1" thickBot="1" x14ac:dyDescent="0.25">
      <c r="A1" s="161" t="s">
        <v>28</v>
      </c>
      <c r="B1" s="162" t="s">
        <v>0</v>
      </c>
      <c r="C1" s="163" t="s">
        <v>1</v>
      </c>
      <c r="D1" s="162" t="s">
        <v>56</v>
      </c>
      <c r="E1" s="164" t="s">
        <v>59</v>
      </c>
      <c r="F1" s="165" t="s">
        <v>4</v>
      </c>
      <c r="G1" s="274" t="str">
        <f>IF(Wettkampfdaten!F9="","",Wettkampfdaten!F9)</f>
        <v>Gehen</v>
      </c>
      <c r="H1" s="142" t="s">
        <v>38</v>
      </c>
      <c r="I1" s="275" t="str">
        <f>IF(Wettkampfdaten!F10="","",Wettkampfdaten!F10)</f>
        <v>5-Sprung</v>
      </c>
      <c r="J1" s="142" t="s">
        <v>38</v>
      </c>
      <c r="K1" s="276" t="str">
        <f>IF(Wettkampfdaten!F11="","",Wettkampfdaten!F11)</f>
        <v>Schlagwurf (Stab)</v>
      </c>
      <c r="L1" s="142" t="s">
        <v>38</v>
      </c>
      <c r="M1" s="275" t="str">
        <f>IF(Wettkampfdaten!F12="","",Wettkampfdaten!F12)</f>
        <v>Hindernissprint-Staffel</v>
      </c>
      <c r="N1" s="142" t="s">
        <v>38</v>
      </c>
      <c r="O1" s="276" t="str">
        <f>IF(Wettkampfdaten!F13="","",Wettkampfdaten!F13)</f>
        <v/>
      </c>
      <c r="P1" s="142" t="s">
        <v>38</v>
      </c>
      <c r="Q1" s="275" t="str">
        <f>IF(Wettkampfdaten!F14="","",Wettkampfdaten!F14)</f>
        <v/>
      </c>
      <c r="R1" s="142" t="s">
        <v>38</v>
      </c>
      <c r="S1" s="166" t="s">
        <v>32</v>
      </c>
      <c r="T1" s="167" t="s">
        <v>33</v>
      </c>
      <c r="U1" s="52" t="s">
        <v>7</v>
      </c>
      <c r="V1" s="53" t="s">
        <v>6</v>
      </c>
      <c r="W1" s="53" t="s">
        <v>8</v>
      </c>
      <c r="X1" s="54" t="s">
        <v>9</v>
      </c>
      <c r="Y1" s="24" t="s">
        <v>44</v>
      </c>
      <c r="Z1" s="24" t="s">
        <v>45</v>
      </c>
      <c r="AA1" s="24" t="s">
        <v>47</v>
      </c>
      <c r="AB1" s="24" t="s">
        <v>46</v>
      </c>
      <c r="AC1" s="24" t="s">
        <v>49</v>
      </c>
      <c r="AD1" s="24" t="s">
        <v>51</v>
      </c>
    </row>
    <row r="2" spans="1:30" x14ac:dyDescent="0.2">
      <c r="A2" s="223">
        <f>IF('U12'!B2="","",'U12'!B2)</f>
        <v>101</v>
      </c>
      <c r="B2" s="224" t="str">
        <f>IF('U12'!C2="","",'U12'!C2)</f>
        <v>Jordan</v>
      </c>
      <c r="C2" s="225" t="str">
        <f>IF('U12'!D2="","",'U12'!D2)</f>
        <v>Johannes</v>
      </c>
      <c r="D2" s="224" t="str">
        <f>IF('U12'!H2="","",'U12'!H2)</f>
        <v>TSV Friedberg-Fauerbach</v>
      </c>
      <c r="E2" s="226">
        <f>IF('U12'!E2="","",'U12'!E2)</f>
        <v>2013</v>
      </c>
      <c r="F2" s="227" t="str">
        <f>IF('U12'!F2="","",'U12'!F2)</f>
        <v>m</v>
      </c>
      <c r="G2" s="287"/>
      <c r="H2" s="143" t="str">
        <f>IF(G2="","",RANK(G2,Hilfe!$A$1:$A$176,Wettkampfdaten!$G$9))</f>
        <v/>
      </c>
      <c r="I2" s="287"/>
      <c r="J2" s="143" t="str">
        <f>IF(I2="","",RANK(I2,Hilfe!$B$1:$B$176,Wettkampfdaten!$G$10))</f>
        <v/>
      </c>
      <c r="K2" s="287"/>
      <c r="L2" s="143" t="str">
        <f>IF(K2="","",RANK(K2,Hilfe!$C$1:$C$176,Wettkampfdaten!$G$11))</f>
        <v/>
      </c>
      <c r="M2" s="287"/>
      <c r="N2" s="143" t="str">
        <f>IF(M2="","",RANK(M2,Hilfe!$D$1:$D$176,Wettkampfdaten!$G$12))</f>
        <v/>
      </c>
      <c r="O2" s="138"/>
      <c r="P2" s="143" t="str">
        <f>IF(O2="","",RANK(O2,Hilfe!$E$1:$E$176,Wettkampfdaten!$G$13))</f>
        <v/>
      </c>
      <c r="Q2" s="138"/>
      <c r="R2" s="143" t="str">
        <f>IF(Q2="","",RANK(Q2,Hilfe!$F$1:$F$176,Wettkampfdaten!$G$14))</f>
        <v/>
      </c>
      <c r="S2" s="172" t="str">
        <f t="shared" ref="S2:S4" si="0">IF(SUM(H2,J2,L2,N2,P2,R2)&gt;0,SUM(H2,J2,L2,N2,P2,R2),"")</f>
        <v/>
      </c>
      <c r="T2" s="168" t="str">
        <f>IF(S2="","",RANK(S2,Hilfe!$G$1:$G$176,1))</f>
        <v/>
      </c>
      <c r="U2" s="55" t="str">
        <f>Wettkampfdaten!$A$3</f>
        <v>KiLa Wettkampf Altenstadt 2024</v>
      </c>
      <c r="V2" s="56" t="str">
        <f>Wettkampfdaten!$D$3</f>
        <v>08./09.06.2024</v>
      </c>
      <c r="W2" s="55" t="str">
        <f>Wettkampfdaten!$F$3</f>
        <v>Altenstadt</v>
      </c>
      <c r="X2" s="57" t="s">
        <v>30</v>
      </c>
      <c r="Y2" s="24" t="str">
        <f>IF(Wettkampfdaten!$F$9="","",Wettkampfdaten!$F$9)</f>
        <v>Gehen</v>
      </c>
      <c r="Z2" s="24" t="str">
        <f>IF(Wettkampfdaten!$F$10="","",Wettkampfdaten!$F$10)</f>
        <v>5-Sprung</v>
      </c>
      <c r="AA2" s="24" t="str">
        <f>IF(Wettkampfdaten!$F$11="","",Wettkampfdaten!$F$11)</f>
        <v>Schlagwurf (Stab)</v>
      </c>
      <c r="AB2" s="24" t="str">
        <f>IF(Wettkampfdaten!$F$12="","",Wettkampfdaten!$F$12)</f>
        <v>Hindernissprint-Staffel</v>
      </c>
      <c r="AC2" s="24" t="str">
        <f>IF(Wettkampfdaten!$F$13="","",Wettkampfdaten!$F$13)</f>
        <v/>
      </c>
      <c r="AD2" s="24" t="str">
        <f>IF(Wettkampfdaten!$F$14="","",Wettkampfdaten!$F$14)</f>
        <v/>
      </c>
    </row>
    <row r="3" spans="1:30" x14ac:dyDescent="0.2">
      <c r="A3" s="228">
        <f>IF('U12'!B3="","",'U12'!B3)</f>
        <v>102</v>
      </c>
      <c r="B3" s="229" t="str">
        <f>IF('U12'!C3="","",'U12'!C3)</f>
        <v>Stenchly</v>
      </c>
      <c r="C3" s="230" t="str">
        <f>IF('U12'!D3="","",'U12'!D3)</f>
        <v>Conrad</v>
      </c>
      <c r="D3" s="229" t="str">
        <f>IF('U12'!H3="","",'U12'!H3)</f>
        <v>TSV Friedberg-Fauerbach</v>
      </c>
      <c r="E3" s="231">
        <f>IF('U12'!E3="","",'U12'!E3)</f>
        <v>2013</v>
      </c>
      <c r="F3" s="232" t="str">
        <f>IF('U12'!F3="","",'U12'!F3)</f>
        <v>m</v>
      </c>
      <c r="G3" s="288"/>
      <c r="H3" s="144" t="str">
        <f>IF(G3="","",RANK(G3,Hilfe!$A$1:$A$176,Wettkampfdaten!$G$9))</f>
        <v/>
      </c>
      <c r="I3" s="288"/>
      <c r="J3" s="144" t="str">
        <f>IF(I3="","",RANK(I3,Hilfe!$B$1:$B$176,Wettkampfdaten!$G$10))</f>
        <v/>
      </c>
      <c r="K3" s="288"/>
      <c r="L3" s="144" t="str">
        <f>IF(K3="","",RANK(K3,Hilfe!$C$1:$C$176,Wettkampfdaten!$G$11))</f>
        <v/>
      </c>
      <c r="M3" s="288"/>
      <c r="N3" s="144" t="str">
        <f>IF(M3="","",RANK(M3,Hilfe!$D$1:$D$176,Wettkampfdaten!$G$12))</f>
        <v/>
      </c>
      <c r="O3" s="139"/>
      <c r="P3" s="144" t="str">
        <f>IF(O3="","",RANK(O3,Hilfe!$E$1:$E$176,Wettkampfdaten!$G$13))</f>
        <v/>
      </c>
      <c r="Q3" s="139"/>
      <c r="R3" s="144" t="str">
        <f>IF(Q3="","",RANK(Q3,Hilfe!$F$1:$F$176,Wettkampfdaten!$G$14))</f>
        <v/>
      </c>
      <c r="S3" s="173" t="str">
        <f t="shared" si="0"/>
        <v/>
      </c>
      <c r="T3" s="170" t="str">
        <f>IF(S3="","",RANK(S3,Hilfe!$G$1:$G$176,1))</f>
        <v/>
      </c>
      <c r="U3" s="55" t="str">
        <f>Wettkampfdaten!$A$3</f>
        <v>KiLa Wettkampf Altenstadt 2024</v>
      </c>
      <c r="V3" s="56" t="str">
        <f>Wettkampfdaten!$D$3</f>
        <v>08./09.06.2024</v>
      </c>
      <c r="W3" s="58" t="str">
        <f>Wettkampfdaten!$F$3</f>
        <v>Altenstadt</v>
      </c>
      <c r="X3" s="57" t="s">
        <v>30</v>
      </c>
      <c r="Y3" s="24" t="str">
        <f>IF(Wettkampfdaten!$F$9="","",Wettkampfdaten!$F$9)</f>
        <v>Gehen</v>
      </c>
      <c r="Z3" s="24" t="str">
        <f>IF(Wettkampfdaten!$F$10="","",Wettkampfdaten!$F$10)</f>
        <v>5-Sprung</v>
      </c>
      <c r="AA3" s="24" t="str">
        <f>IF(Wettkampfdaten!$F$11="","",Wettkampfdaten!$F$11)</f>
        <v>Schlagwurf (Stab)</v>
      </c>
      <c r="AB3" s="24" t="str">
        <f>IF(Wettkampfdaten!$F$12="","",Wettkampfdaten!$F$12)</f>
        <v>Hindernissprint-Staffel</v>
      </c>
      <c r="AC3" s="24" t="str">
        <f>IF(Wettkampfdaten!$F$13="","",Wettkampfdaten!$F$13)</f>
        <v/>
      </c>
      <c r="AD3" s="24" t="str">
        <f>IF(Wettkampfdaten!$F$14="","",Wettkampfdaten!$F$14)</f>
        <v/>
      </c>
    </row>
    <row r="4" spans="1:30" x14ac:dyDescent="0.2">
      <c r="A4" s="228">
        <f>IF('U12'!B4="","",'U12'!B4)</f>
        <v>103</v>
      </c>
      <c r="B4" s="229" t="str">
        <f>IF('U12'!C4="","",'U12'!C4)</f>
        <v>Schnellbacher</v>
      </c>
      <c r="C4" s="230" t="str">
        <f>IF('U12'!D4="","",'U12'!D4)</f>
        <v>Lucas</v>
      </c>
      <c r="D4" s="229" t="str">
        <f>IF('U12'!H4="","",'U12'!H4)</f>
        <v>TSV Friedberg-Fauerbach</v>
      </c>
      <c r="E4" s="231">
        <f>IF('U12'!E4="","",'U12'!E4)</f>
        <v>2013</v>
      </c>
      <c r="F4" s="232" t="str">
        <f>IF('U12'!F4="","",'U12'!F4)</f>
        <v>m</v>
      </c>
      <c r="G4" s="289"/>
      <c r="H4" s="144" t="str">
        <f>IF(G4="","",RANK(G4,Hilfe!$A$1:$A$176,Wettkampfdaten!$G$9))</f>
        <v/>
      </c>
      <c r="I4" s="289"/>
      <c r="J4" s="144" t="str">
        <f>IF(I4="","",RANK(I4,Hilfe!$B$1:$B$176,Wettkampfdaten!$G$10))</f>
        <v/>
      </c>
      <c r="K4" s="289"/>
      <c r="L4" s="144" t="str">
        <f>IF(K4="","",RANK(K4,Hilfe!$C$1:$C$176,Wettkampfdaten!$G$11))</f>
        <v/>
      </c>
      <c r="M4" s="289"/>
      <c r="N4" s="144" t="str">
        <f>IF(M4="","",RANK(M4,Hilfe!$D$1:$D$176,Wettkampfdaten!$G$12))</f>
        <v/>
      </c>
      <c r="O4" s="140"/>
      <c r="P4" s="144" t="str">
        <f>IF(O4="","",RANK(O4,Hilfe!$E$1:$E$176,Wettkampfdaten!$G$13))</f>
        <v/>
      </c>
      <c r="Q4" s="140"/>
      <c r="R4" s="144" t="str">
        <f>IF(Q4="","",RANK(Q4,Hilfe!$F$1:$F$176,Wettkampfdaten!$G$14))</f>
        <v/>
      </c>
      <c r="S4" s="174" t="str">
        <f t="shared" si="0"/>
        <v/>
      </c>
      <c r="T4" s="171" t="str">
        <f>IF(S4="","",RANK(S4,Hilfe!$G$1:$G$176,1))</f>
        <v/>
      </c>
      <c r="U4" s="55" t="str">
        <f>Wettkampfdaten!$A$3</f>
        <v>KiLa Wettkampf Altenstadt 2024</v>
      </c>
      <c r="V4" s="56" t="str">
        <f>Wettkampfdaten!$D$3</f>
        <v>08./09.06.2024</v>
      </c>
      <c r="W4" s="58" t="str">
        <f>Wettkampfdaten!$F$3</f>
        <v>Altenstadt</v>
      </c>
      <c r="X4" s="57" t="s">
        <v>30</v>
      </c>
      <c r="Y4" s="24" t="str">
        <f>IF(Wettkampfdaten!$F$9="","",Wettkampfdaten!$F$9)</f>
        <v>Gehen</v>
      </c>
      <c r="Z4" s="24" t="str">
        <f>IF(Wettkampfdaten!$F$10="","",Wettkampfdaten!$F$10)</f>
        <v>5-Sprung</v>
      </c>
      <c r="AA4" s="24" t="str">
        <f>IF(Wettkampfdaten!$F$11="","",Wettkampfdaten!$F$11)</f>
        <v>Schlagwurf (Stab)</v>
      </c>
      <c r="AB4" s="24" t="str">
        <f>IF(Wettkampfdaten!$F$12="","",Wettkampfdaten!$F$12)</f>
        <v>Hindernissprint-Staffel</v>
      </c>
      <c r="AC4" s="24" t="str">
        <f>IF(Wettkampfdaten!$F$13="","",Wettkampfdaten!$F$13)</f>
        <v/>
      </c>
      <c r="AD4" s="24" t="str">
        <f>IF(Wettkampfdaten!$F$14="","",Wettkampfdaten!$F$14)</f>
        <v/>
      </c>
    </row>
    <row r="5" spans="1:30" x14ac:dyDescent="0.2">
      <c r="A5" s="228">
        <f>IF('U12'!B5="","",'U12'!B5)</f>
        <v>104</v>
      </c>
      <c r="B5" s="229" t="str">
        <f>IF('U12'!C5="","",'U12'!C5)</f>
        <v>Ayles</v>
      </c>
      <c r="C5" s="230" t="str">
        <f>IF('U12'!D5="","",'U12'!D5)</f>
        <v>Fionn</v>
      </c>
      <c r="D5" s="229" t="str">
        <f>IF('U12'!H5="","",'U12'!H5)</f>
        <v>TSV Friedberg-Fauerbach</v>
      </c>
      <c r="E5" s="231">
        <f>IF('U12'!E5="","",'U12'!E5)</f>
        <v>2013</v>
      </c>
      <c r="F5" s="232" t="str">
        <f>IF('U12'!F5="","",'U12'!F5)</f>
        <v>m</v>
      </c>
      <c r="G5" s="288"/>
      <c r="H5" s="144" t="str">
        <f>IF(G5="","",RANK(G5,Hilfe!$A$1:$A$176,Wettkampfdaten!$G$9))</f>
        <v/>
      </c>
      <c r="I5" s="288"/>
      <c r="J5" s="144" t="str">
        <f>IF(I5="","",RANK(I5,Hilfe!$B$1:$B$176,Wettkampfdaten!$G$10))</f>
        <v/>
      </c>
      <c r="K5" s="288"/>
      <c r="L5" s="144" t="str">
        <f>IF(K5="","",RANK(K5,Hilfe!$C$1:$C$176,Wettkampfdaten!$G$11))</f>
        <v/>
      </c>
      <c r="M5" s="288"/>
      <c r="N5" s="144" t="str">
        <f>IF(M5="","",RANK(M5,Hilfe!$D$1:$D$176,Wettkampfdaten!$G$12))</f>
        <v/>
      </c>
      <c r="O5" s="139"/>
      <c r="P5" s="144" t="str">
        <f>IF(O5="","",RANK(O5,Hilfe!$E$1:$E$176,Wettkampfdaten!$G$13))</f>
        <v/>
      </c>
      <c r="Q5" s="139"/>
      <c r="R5" s="144" t="str">
        <f>IF(Q5="","",RANK(Q5,Hilfe!$F$1:$F$176,Wettkampfdaten!$G$14))</f>
        <v/>
      </c>
      <c r="S5" s="173" t="str">
        <f t="shared" ref="S5:S68" si="1">IF(SUM(H5,J5,L5,N5,P5,R5)&gt;0,SUM(H5,J5,L5,N5,P5,R5),"")</f>
        <v/>
      </c>
      <c r="T5" s="170" t="str">
        <f>IF(S5="","",RANK(S5,Hilfe!$G$1:$G$176,1))</f>
        <v/>
      </c>
      <c r="U5" s="55" t="str">
        <f>Wettkampfdaten!$A$3</f>
        <v>KiLa Wettkampf Altenstadt 2024</v>
      </c>
      <c r="V5" s="56" t="str">
        <f>Wettkampfdaten!$D$3</f>
        <v>08./09.06.2024</v>
      </c>
      <c r="W5" s="58" t="str">
        <f>Wettkampfdaten!$F$3</f>
        <v>Altenstadt</v>
      </c>
      <c r="X5" s="57" t="s">
        <v>30</v>
      </c>
      <c r="Y5" s="24" t="str">
        <f>IF(Wettkampfdaten!$F$9="","",Wettkampfdaten!$F$9)</f>
        <v>Gehen</v>
      </c>
      <c r="Z5" s="24" t="str">
        <f>IF(Wettkampfdaten!$F$10="","",Wettkampfdaten!$F$10)</f>
        <v>5-Sprung</v>
      </c>
      <c r="AA5" s="24" t="str">
        <f>IF(Wettkampfdaten!$F$11="","",Wettkampfdaten!$F$11)</f>
        <v>Schlagwurf (Stab)</v>
      </c>
      <c r="AB5" s="24" t="str">
        <f>IF(Wettkampfdaten!$F$12="","",Wettkampfdaten!$F$12)</f>
        <v>Hindernissprint-Staffel</v>
      </c>
      <c r="AC5" s="24" t="str">
        <f>IF(Wettkampfdaten!$F$13="","",Wettkampfdaten!$F$13)</f>
        <v/>
      </c>
      <c r="AD5" s="24" t="str">
        <f>IF(Wettkampfdaten!$F$14="","",Wettkampfdaten!$F$14)</f>
        <v/>
      </c>
    </row>
    <row r="6" spans="1:30" x14ac:dyDescent="0.2">
      <c r="A6" s="228">
        <f>IF('U12'!B6="","",'U12'!B6)</f>
        <v>105</v>
      </c>
      <c r="B6" s="229" t="str">
        <f>IF('U12'!C6="","",'U12'!C6)</f>
        <v>Behr</v>
      </c>
      <c r="C6" s="230" t="str">
        <f>IF('U12'!D6="","",'U12'!D6)</f>
        <v>Greta</v>
      </c>
      <c r="D6" s="229" t="str">
        <f>IF('U12'!H6="","",'U12'!H6)</f>
        <v>TSV Friedberg-Fauerbach</v>
      </c>
      <c r="E6" s="231">
        <f>IF('U12'!E6="","",'U12'!E6)</f>
        <v>2014</v>
      </c>
      <c r="F6" s="232" t="str">
        <f>IF('U12'!F6="","",'U12'!F6)</f>
        <v>w</v>
      </c>
      <c r="G6" s="289"/>
      <c r="H6" s="144" t="str">
        <f>IF(G6="","",RANK(G6,Hilfe!$A$1:$A$176,Wettkampfdaten!$G$9))</f>
        <v/>
      </c>
      <c r="I6" s="289"/>
      <c r="J6" s="144" t="str">
        <f>IF(I6="","",RANK(I6,Hilfe!$B$1:$B$176,Wettkampfdaten!$G$10))</f>
        <v/>
      </c>
      <c r="K6" s="289"/>
      <c r="L6" s="144" t="str">
        <f>IF(K6="","",RANK(K6,Hilfe!$C$1:$C$176,Wettkampfdaten!$G$11))</f>
        <v/>
      </c>
      <c r="M6" s="289"/>
      <c r="N6" s="144" t="str">
        <f>IF(M6="","",RANK(M6,Hilfe!$D$1:$D$176,Wettkampfdaten!$G$12))</f>
        <v/>
      </c>
      <c r="O6" s="140"/>
      <c r="P6" s="144" t="str">
        <f>IF(O6="","",RANK(O6,Hilfe!$E$1:$E$176,Wettkampfdaten!$G$13))</f>
        <v/>
      </c>
      <c r="Q6" s="140"/>
      <c r="R6" s="144" t="str">
        <f>IF(Q6="","",RANK(Q6,Hilfe!$F$1:$F$176,Wettkampfdaten!$G$14))</f>
        <v/>
      </c>
      <c r="S6" s="174" t="str">
        <f t="shared" si="1"/>
        <v/>
      </c>
      <c r="T6" s="171" t="str">
        <f>IF(S6="","",RANK(S6,Hilfe!$G$1:$G$176,1))</f>
        <v/>
      </c>
      <c r="U6" s="55" t="str">
        <f>Wettkampfdaten!$A$3</f>
        <v>KiLa Wettkampf Altenstadt 2024</v>
      </c>
      <c r="V6" s="56" t="str">
        <f>Wettkampfdaten!$D$3</f>
        <v>08./09.06.2024</v>
      </c>
      <c r="W6" s="58" t="str">
        <f>Wettkampfdaten!$F$3</f>
        <v>Altenstadt</v>
      </c>
      <c r="X6" s="57" t="s">
        <v>30</v>
      </c>
      <c r="Y6" s="24" t="str">
        <f>IF(Wettkampfdaten!$F$9="","",Wettkampfdaten!$F$9)</f>
        <v>Gehen</v>
      </c>
      <c r="Z6" s="24" t="str">
        <f>IF(Wettkampfdaten!$F$10="","",Wettkampfdaten!$F$10)</f>
        <v>5-Sprung</v>
      </c>
      <c r="AA6" s="24" t="str">
        <f>IF(Wettkampfdaten!$F$11="","",Wettkampfdaten!$F$11)</f>
        <v>Schlagwurf (Stab)</v>
      </c>
      <c r="AB6" s="24" t="str">
        <f>IF(Wettkampfdaten!$F$12="","",Wettkampfdaten!$F$12)</f>
        <v>Hindernissprint-Staffel</v>
      </c>
      <c r="AC6" s="24" t="str">
        <f>IF(Wettkampfdaten!$F$13="","",Wettkampfdaten!$F$13)</f>
        <v/>
      </c>
      <c r="AD6" s="24" t="str">
        <f>IF(Wettkampfdaten!$F$14="","",Wettkampfdaten!$F$14)</f>
        <v/>
      </c>
    </row>
    <row r="7" spans="1:30" x14ac:dyDescent="0.2">
      <c r="A7" s="228">
        <f>IF('U12'!B7="","",'U12'!B7)</f>
        <v>106</v>
      </c>
      <c r="B7" s="229" t="str">
        <f>IF('U12'!C7="","",'U12'!C7)</f>
        <v>Wiener</v>
      </c>
      <c r="C7" s="230" t="str">
        <f>IF('U12'!D7="","",'U12'!D7)</f>
        <v>Lana</v>
      </c>
      <c r="D7" s="229" t="str">
        <f>IF('U12'!H7="","",'U12'!H7)</f>
        <v>TSV Friedberg-Fauerbach</v>
      </c>
      <c r="E7" s="231">
        <f>IF('U12'!E7="","",'U12'!E7)</f>
        <v>2014</v>
      </c>
      <c r="F7" s="232" t="str">
        <f>IF('U12'!F7="","",'U12'!F7)</f>
        <v>w</v>
      </c>
      <c r="G7" s="288"/>
      <c r="H7" s="144" t="str">
        <f>IF(G7="","",RANK(G7,Hilfe!$A$1:$A$176,Wettkampfdaten!$G$9))</f>
        <v/>
      </c>
      <c r="I7" s="288"/>
      <c r="J7" s="144" t="str">
        <f>IF(I7="","",RANK(I7,Hilfe!$B$1:$B$176,Wettkampfdaten!$G$10))</f>
        <v/>
      </c>
      <c r="K7" s="288"/>
      <c r="L7" s="144" t="str">
        <f>IF(K7="","",RANK(K7,Hilfe!$C$1:$C$176,Wettkampfdaten!$G$11))</f>
        <v/>
      </c>
      <c r="M7" s="288"/>
      <c r="N7" s="144" t="str">
        <f>IF(M7="","",RANK(M7,Hilfe!$D$1:$D$176,Wettkampfdaten!$G$12))</f>
        <v/>
      </c>
      <c r="O7" s="139"/>
      <c r="P7" s="144" t="str">
        <f>IF(O7="","",RANK(O7,Hilfe!$E$1:$E$176,Wettkampfdaten!$G$13))</f>
        <v/>
      </c>
      <c r="Q7" s="139"/>
      <c r="R7" s="144" t="str">
        <f>IF(Q7="","",RANK(Q7,Hilfe!$F$1:$F$176,Wettkampfdaten!$G$14))</f>
        <v/>
      </c>
      <c r="S7" s="173" t="str">
        <f t="shared" si="1"/>
        <v/>
      </c>
      <c r="T7" s="170" t="str">
        <f>IF(S7="","",RANK(S7,Hilfe!$G$1:$G$176,1))</f>
        <v/>
      </c>
      <c r="U7" s="55" t="str">
        <f>Wettkampfdaten!$A$3</f>
        <v>KiLa Wettkampf Altenstadt 2024</v>
      </c>
      <c r="V7" s="56" t="str">
        <f>Wettkampfdaten!$D$3</f>
        <v>08./09.06.2024</v>
      </c>
      <c r="W7" s="58" t="str">
        <f>Wettkampfdaten!$F$3</f>
        <v>Altenstadt</v>
      </c>
      <c r="X7" s="57" t="s">
        <v>30</v>
      </c>
      <c r="Y7" s="24" t="str">
        <f>IF(Wettkampfdaten!$F$9="","",Wettkampfdaten!$F$9)</f>
        <v>Gehen</v>
      </c>
      <c r="Z7" s="24" t="str">
        <f>IF(Wettkampfdaten!$F$10="","",Wettkampfdaten!$F$10)</f>
        <v>5-Sprung</v>
      </c>
      <c r="AA7" s="24" t="str">
        <f>IF(Wettkampfdaten!$F$11="","",Wettkampfdaten!$F$11)</f>
        <v>Schlagwurf (Stab)</v>
      </c>
      <c r="AB7" s="24" t="str">
        <f>IF(Wettkampfdaten!$F$12="","",Wettkampfdaten!$F$12)</f>
        <v>Hindernissprint-Staffel</v>
      </c>
      <c r="AC7" s="24" t="str">
        <f>IF(Wettkampfdaten!$F$13="","",Wettkampfdaten!$F$13)</f>
        <v/>
      </c>
      <c r="AD7" s="24" t="str">
        <f>IF(Wettkampfdaten!$F$14="","",Wettkampfdaten!$F$14)</f>
        <v/>
      </c>
    </row>
    <row r="8" spans="1:30" x14ac:dyDescent="0.2">
      <c r="A8" s="228">
        <f>IF('U12'!B8="","",'U12'!B8)</f>
        <v>107</v>
      </c>
      <c r="B8" s="229" t="str">
        <f>IF('U12'!C8="","",'U12'!C8)</f>
        <v>Müller</v>
      </c>
      <c r="C8" s="230" t="str">
        <f>IF('U12'!D8="","",'U12'!D8)</f>
        <v>Henry</v>
      </c>
      <c r="D8" s="233" t="str">
        <f>IF('U12'!H8="","",'U12'!H8)</f>
        <v>TSV Friedberg-Fauerbach</v>
      </c>
      <c r="E8" s="231">
        <f>IF('U12'!E8="","",'U12'!E8)</f>
        <v>2014</v>
      </c>
      <c r="F8" s="232" t="str">
        <f>IF('U12'!F8="","",'U12'!F8)</f>
        <v>m</v>
      </c>
      <c r="G8" s="289"/>
      <c r="H8" s="144" t="str">
        <f>IF(G8="","",RANK(G8,Hilfe!$A$1:$A$176,Wettkampfdaten!$G$9))</f>
        <v/>
      </c>
      <c r="I8" s="289"/>
      <c r="J8" s="144" t="str">
        <f>IF(I8="","",RANK(I8,Hilfe!$B$1:$B$176,Wettkampfdaten!$G$10))</f>
        <v/>
      </c>
      <c r="K8" s="289"/>
      <c r="L8" s="144" t="str">
        <f>IF(K8="","",RANK(K8,Hilfe!$C$1:$C$176,Wettkampfdaten!$G$11))</f>
        <v/>
      </c>
      <c r="M8" s="289"/>
      <c r="N8" s="144" t="str">
        <f>IF(M8="","",RANK(M8,Hilfe!$D$1:$D$176,Wettkampfdaten!$G$12))</f>
        <v/>
      </c>
      <c r="O8" s="140"/>
      <c r="P8" s="144" t="str">
        <f>IF(O8="","",RANK(O8,Hilfe!$E$1:$E$176,Wettkampfdaten!$G$13))</f>
        <v/>
      </c>
      <c r="Q8" s="140"/>
      <c r="R8" s="144" t="str">
        <f>IF(Q8="","",RANK(Q8,Hilfe!$F$1:$F$176,Wettkampfdaten!$G$14))</f>
        <v/>
      </c>
      <c r="S8" s="174" t="str">
        <f t="shared" si="1"/>
        <v/>
      </c>
      <c r="T8" s="171" t="str">
        <f>IF(S8="","",RANK(S8,Hilfe!$G$1:$G$176,1))</f>
        <v/>
      </c>
      <c r="U8" s="55" t="str">
        <f>Wettkampfdaten!$A$3</f>
        <v>KiLa Wettkampf Altenstadt 2024</v>
      </c>
      <c r="V8" s="56" t="str">
        <f>Wettkampfdaten!$D$3</f>
        <v>08./09.06.2024</v>
      </c>
      <c r="W8" s="58" t="str">
        <f>Wettkampfdaten!$F$3</f>
        <v>Altenstadt</v>
      </c>
      <c r="X8" s="57" t="s">
        <v>30</v>
      </c>
      <c r="Y8" s="24" t="str">
        <f>IF(Wettkampfdaten!$F$9="","",Wettkampfdaten!$F$9)</f>
        <v>Gehen</v>
      </c>
      <c r="Z8" s="24" t="str">
        <f>IF(Wettkampfdaten!$F$10="","",Wettkampfdaten!$F$10)</f>
        <v>5-Sprung</v>
      </c>
      <c r="AA8" s="24" t="str">
        <f>IF(Wettkampfdaten!$F$11="","",Wettkampfdaten!$F$11)</f>
        <v>Schlagwurf (Stab)</v>
      </c>
      <c r="AB8" s="24" t="str">
        <f>IF(Wettkampfdaten!$F$12="","",Wettkampfdaten!$F$12)</f>
        <v>Hindernissprint-Staffel</v>
      </c>
      <c r="AC8" s="24" t="str">
        <f>IF(Wettkampfdaten!$F$13="","",Wettkampfdaten!$F$13)</f>
        <v/>
      </c>
      <c r="AD8" s="24" t="str">
        <f>IF(Wettkampfdaten!$F$14="","",Wettkampfdaten!$F$14)</f>
        <v/>
      </c>
    </row>
    <row r="9" spans="1:30" x14ac:dyDescent="0.2">
      <c r="A9" s="228">
        <f>IF('U12'!B9="","",'U12'!B9)</f>
        <v>108</v>
      </c>
      <c r="B9" s="229" t="str">
        <f>IF('U12'!C9="","",'U12'!C9)</f>
        <v>Tredup</v>
      </c>
      <c r="C9" s="230" t="str">
        <f>IF('U12'!D9="","",'U12'!D9)</f>
        <v>Maja</v>
      </c>
      <c r="D9" s="229" t="str">
        <f>IF('U12'!H9="","",'U12'!H9)</f>
        <v>TSV Friedberg-Fauerbach</v>
      </c>
      <c r="E9" s="231">
        <f>IF('U12'!E9="","",'U12'!E9)</f>
        <v>2014</v>
      </c>
      <c r="F9" s="232" t="str">
        <f>IF('U12'!F9="","",'U12'!F9)</f>
        <v>w</v>
      </c>
      <c r="G9" s="288"/>
      <c r="H9" s="144" t="str">
        <f>IF(G9="","",RANK(G9,Hilfe!$A$1:$A$176,Wettkampfdaten!$G$9))</f>
        <v/>
      </c>
      <c r="I9" s="288"/>
      <c r="J9" s="144" t="str">
        <f>IF(I9="","",RANK(I9,Hilfe!$B$1:$B$176,Wettkampfdaten!$G$10))</f>
        <v/>
      </c>
      <c r="K9" s="288"/>
      <c r="L9" s="144" t="str">
        <f>IF(K9="","",RANK(K9,Hilfe!$C$1:$C$176,Wettkampfdaten!$G$11))</f>
        <v/>
      </c>
      <c r="M9" s="288"/>
      <c r="N9" s="144" t="str">
        <f>IF(M9="","",RANK(M9,Hilfe!$D$1:$D$176,Wettkampfdaten!$G$12))</f>
        <v/>
      </c>
      <c r="O9" s="139"/>
      <c r="P9" s="144" t="str">
        <f>IF(O9="","",RANK(O9,Hilfe!$E$1:$E$176,Wettkampfdaten!$G$13))</f>
        <v/>
      </c>
      <c r="Q9" s="139"/>
      <c r="R9" s="144" t="str">
        <f>IF(Q9="","",RANK(Q9,Hilfe!$F$1:$F$176,Wettkampfdaten!$G$14))</f>
        <v/>
      </c>
      <c r="S9" s="173" t="str">
        <f t="shared" si="1"/>
        <v/>
      </c>
      <c r="T9" s="170" t="str">
        <f>IF(S9="","",RANK(S9,Hilfe!$G$1:$G$176,1))</f>
        <v/>
      </c>
      <c r="U9" s="55" t="str">
        <f>Wettkampfdaten!$A$3</f>
        <v>KiLa Wettkampf Altenstadt 2024</v>
      </c>
      <c r="V9" s="56" t="str">
        <f>Wettkampfdaten!$D$3</f>
        <v>08./09.06.2024</v>
      </c>
      <c r="W9" s="58" t="str">
        <f>Wettkampfdaten!$F$3</f>
        <v>Altenstadt</v>
      </c>
      <c r="X9" s="57" t="s">
        <v>30</v>
      </c>
      <c r="Y9" s="24" t="str">
        <f>IF(Wettkampfdaten!$F$9="","",Wettkampfdaten!$F$9)</f>
        <v>Gehen</v>
      </c>
      <c r="Z9" s="24" t="str">
        <f>IF(Wettkampfdaten!$F$10="","",Wettkampfdaten!$F$10)</f>
        <v>5-Sprung</v>
      </c>
      <c r="AA9" s="24" t="str">
        <f>IF(Wettkampfdaten!$F$11="","",Wettkampfdaten!$F$11)</f>
        <v>Schlagwurf (Stab)</v>
      </c>
      <c r="AB9" s="24" t="str">
        <f>IF(Wettkampfdaten!$F$12="","",Wettkampfdaten!$F$12)</f>
        <v>Hindernissprint-Staffel</v>
      </c>
      <c r="AC9" s="24" t="str">
        <f>IF(Wettkampfdaten!$F$13="","",Wettkampfdaten!$F$13)</f>
        <v/>
      </c>
      <c r="AD9" s="24" t="str">
        <f>IF(Wettkampfdaten!$F$14="","",Wettkampfdaten!$F$14)</f>
        <v/>
      </c>
    </row>
    <row r="10" spans="1:30" x14ac:dyDescent="0.2">
      <c r="A10" s="228">
        <f>IF('U12'!B10="","",'U12'!B10)</f>
        <v>109</v>
      </c>
      <c r="B10" s="229" t="str">
        <f>IF('U12'!C10="","",'U12'!C10)</f>
        <v>Linde</v>
      </c>
      <c r="C10" s="230" t="str">
        <f>IF('U12'!D10="","",'U12'!D10)</f>
        <v>Noah</v>
      </c>
      <c r="D10" s="233" t="str">
        <f>IF('U12'!H10="","",'U12'!H10)</f>
        <v>TSV Friedberg-Fauerbach</v>
      </c>
      <c r="E10" s="231">
        <f>IF('U12'!E10="","",'U12'!E10)</f>
        <v>2013</v>
      </c>
      <c r="F10" s="232" t="str">
        <f>IF('U12'!F10="","",'U12'!F10)</f>
        <v>m</v>
      </c>
      <c r="G10" s="289"/>
      <c r="H10" s="144" t="str">
        <f>IF(G10="","",RANK(G10,Hilfe!$A$1:$A$176,Wettkampfdaten!$G$9))</f>
        <v/>
      </c>
      <c r="I10" s="289"/>
      <c r="J10" s="144" t="str">
        <f>IF(I10="","",RANK(I10,Hilfe!$B$1:$B$176,Wettkampfdaten!$G$10))</f>
        <v/>
      </c>
      <c r="K10" s="289"/>
      <c r="L10" s="144" t="str">
        <f>IF(K10="","",RANK(K10,Hilfe!$C$1:$C$176,Wettkampfdaten!$G$11))</f>
        <v/>
      </c>
      <c r="M10" s="289"/>
      <c r="N10" s="144" t="str">
        <f>IF(M10="","",RANK(M10,Hilfe!$D$1:$D$176,Wettkampfdaten!$G$12))</f>
        <v/>
      </c>
      <c r="O10" s="140"/>
      <c r="P10" s="144" t="str">
        <f>IF(O10="","",RANK(O10,Hilfe!$E$1:$E$176,Wettkampfdaten!$G$13))</f>
        <v/>
      </c>
      <c r="Q10" s="140"/>
      <c r="R10" s="144" t="str">
        <f>IF(Q10="","",RANK(Q10,Hilfe!$F$1:$F$176,Wettkampfdaten!$G$14))</f>
        <v/>
      </c>
      <c r="S10" s="174" t="str">
        <f t="shared" si="1"/>
        <v/>
      </c>
      <c r="T10" s="171" t="str">
        <f>IF(S10="","",RANK(S10,Hilfe!$G$1:$G$176,1))</f>
        <v/>
      </c>
      <c r="U10" s="55" t="str">
        <f>Wettkampfdaten!$A$3</f>
        <v>KiLa Wettkampf Altenstadt 2024</v>
      </c>
      <c r="V10" s="56" t="str">
        <f>Wettkampfdaten!$D$3</f>
        <v>08./09.06.2024</v>
      </c>
      <c r="W10" s="58" t="str">
        <f>Wettkampfdaten!$F$3</f>
        <v>Altenstadt</v>
      </c>
      <c r="X10" s="57" t="s">
        <v>30</v>
      </c>
      <c r="Y10" s="24" t="str">
        <f>IF(Wettkampfdaten!$F$9="","",Wettkampfdaten!$F$9)</f>
        <v>Gehen</v>
      </c>
      <c r="Z10" s="24" t="str">
        <f>IF(Wettkampfdaten!$F$10="","",Wettkampfdaten!$F$10)</f>
        <v>5-Sprung</v>
      </c>
      <c r="AA10" s="24" t="str">
        <f>IF(Wettkampfdaten!$F$11="","",Wettkampfdaten!$F$11)</f>
        <v>Schlagwurf (Stab)</v>
      </c>
      <c r="AB10" s="24" t="str">
        <f>IF(Wettkampfdaten!$F$12="","",Wettkampfdaten!$F$12)</f>
        <v>Hindernissprint-Staffel</v>
      </c>
      <c r="AC10" s="24" t="str">
        <f>IF(Wettkampfdaten!$F$13="","",Wettkampfdaten!$F$13)</f>
        <v/>
      </c>
      <c r="AD10" s="24" t="str">
        <f>IF(Wettkampfdaten!$F$14="","",Wettkampfdaten!$F$14)</f>
        <v/>
      </c>
    </row>
    <row r="11" spans="1:30" x14ac:dyDescent="0.2">
      <c r="A11" s="228">
        <f>IF('U12'!B11="","",'U12'!B11)</f>
        <v>110</v>
      </c>
      <c r="B11" s="229" t="str">
        <f>IF('U12'!C11="","",'U12'!C11)</f>
        <v>Damerius</v>
      </c>
      <c r="C11" s="230" t="str">
        <f>IF('U12'!D11="","",'U12'!D11)</f>
        <v>Paula</v>
      </c>
      <c r="D11" s="229" t="str">
        <f>IF('U12'!H11="","",'U12'!H11)</f>
        <v>TSV Friedberg-Fauerbach</v>
      </c>
      <c r="E11" s="231">
        <f>IF('U12'!E11="","",'U12'!E11)</f>
        <v>2014</v>
      </c>
      <c r="F11" s="232" t="str">
        <f>IF('U12'!F11="","",'U12'!F11)</f>
        <v>w</v>
      </c>
      <c r="G11" s="288"/>
      <c r="H11" s="144" t="str">
        <f>IF(G11="","",RANK(G11,Hilfe!$A$1:$A$176,Wettkampfdaten!$G$9))</f>
        <v/>
      </c>
      <c r="I11" s="288"/>
      <c r="J11" s="144" t="str">
        <f>IF(I11="","",RANK(I11,Hilfe!$B$1:$B$176,Wettkampfdaten!$G$10))</f>
        <v/>
      </c>
      <c r="K11" s="288"/>
      <c r="L11" s="144" t="str">
        <f>IF(K11="","",RANK(K11,Hilfe!$C$1:$C$176,Wettkampfdaten!$G$11))</f>
        <v/>
      </c>
      <c r="M11" s="288"/>
      <c r="N11" s="144" t="str">
        <f>IF(M11="","",RANK(M11,Hilfe!$D$1:$D$176,Wettkampfdaten!$G$12))</f>
        <v/>
      </c>
      <c r="O11" s="139"/>
      <c r="P11" s="144" t="str">
        <f>IF(O11="","",RANK(O11,Hilfe!$E$1:$E$176,Wettkampfdaten!$G$13))</f>
        <v/>
      </c>
      <c r="Q11" s="139"/>
      <c r="R11" s="144" t="str">
        <f>IF(Q11="","",RANK(Q11,Hilfe!$F$1:$F$176,Wettkampfdaten!$G$14))</f>
        <v/>
      </c>
      <c r="S11" s="173" t="str">
        <f t="shared" si="1"/>
        <v/>
      </c>
      <c r="T11" s="170" t="str">
        <f>IF(S11="","",RANK(S11,Hilfe!$G$1:$G$176,1))</f>
        <v/>
      </c>
      <c r="U11" s="55" t="str">
        <f>Wettkampfdaten!$A$3</f>
        <v>KiLa Wettkampf Altenstadt 2024</v>
      </c>
      <c r="V11" s="56" t="str">
        <f>Wettkampfdaten!$D$3</f>
        <v>08./09.06.2024</v>
      </c>
      <c r="W11" s="58" t="str">
        <f>Wettkampfdaten!$F$3</f>
        <v>Altenstadt</v>
      </c>
      <c r="X11" s="57" t="s">
        <v>30</v>
      </c>
      <c r="Y11" s="24" t="str">
        <f>IF(Wettkampfdaten!$F$9="","",Wettkampfdaten!$F$9)</f>
        <v>Gehen</v>
      </c>
      <c r="Z11" s="24" t="str">
        <f>IF(Wettkampfdaten!$F$10="","",Wettkampfdaten!$F$10)</f>
        <v>5-Sprung</v>
      </c>
      <c r="AA11" s="24" t="str">
        <f>IF(Wettkampfdaten!$F$11="","",Wettkampfdaten!$F$11)</f>
        <v>Schlagwurf (Stab)</v>
      </c>
      <c r="AB11" s="24" t="str">
        <f>IF(Wettkampfdaten!$F$12="","",Wettkampfdaten!$F$12)</f>
        <v>Hindernissprint-Staffel</v>
      </c>
      <c r="AC11" s="24" t="str">
        <f>IF(Wettkampfdaten!$F$13="","",Wettkampfdaten!$F$13)</f>
        <v/>
      </c>
      <c r="AD11" s="24" t="str">
        <f>IF(Wettkampfdaten!$F$14="","",Wettkampfdaten!$F$14)</f>
        <v/>
      </c>
    </row>
    <row r="12" spans="1:30" ht="15.75" thickBot="1" x14ac:dyDescent="0.25">
      <c r="A12" s="234">
        <f>IF('U12'!B12="","",'U12'!B12)</f>
        <v>111</v>
      </c>
      <c r="B12" s="235" t="str">
        <f>IF('U12'!C12="","",'U12'!C12)</f>
        <v>Staudt</v>
      </c>
      <c r="C12" s="236" t="str">
        <f>IF('U12'!D12="","",'U12'!D12)</f>
        <v>Julien</v>
      </c>
      <c r="D12" s="237" t="str">
        <f>IF('U12'!H12="","",'U12'!H12)</f>
        <v>TSV Friedberg-Fauerbach</v>
      </c>
      <c r="E12" s="238">
        <f>IF('U12'!E12="","",'U12'!E12)</f>
        <v>2013</v>
      </c>
      <c r="F12" s="239" t="str">
        <f>IF('U12'!F12="","",'U12'!F12)</f>
        <v>m</v>
      </c>
      <c r="G12" s="290"/>
      <c r="H12" s="178" t="str">
        <f>IF(G12="","",RANK(G12,Hilfe!$A$1:$A$176,Wettkampfdaten!$G$9))</f>
        <v/>
      </c>
      <c r="I12" s="290"/>
      <c r="J12" s="178" t="str">
        <f>IF(I12="","",RANK(I12,Hilfe!$B$1:$B$176,Wettkampfdaten!$G$10))</f>
        <v/>
      </c>
      <c r="K12" s="290"/>
      <c r="L12" s="178" t="str">
        <f>IF(K12="","",RANK(K12,Hilfe!$C$1:$C$176,Wettkampfdaten!$G$11))</f>
        <v/>
      </c>
      <c r="M12" s="290"/>
      <c r="N12" s="178" t="str">
        <f>IF(M12="","",RANK(M12,Hilfe!$D$1:$D$176,Wettkampfdaten!$G$12))</f>
        <v/>
      </c>
      <c r="O12" s="177"/>
      <c r="P12" s="178" t="str">
        <f>IF(O12="","",RANK(O12,Hilfe!$E$1:$E$176,Wettkampfdaten!$G$13))</f>
        <v/>
      </c>
      <c r="Q12" s="177"/>
      <c r="R12" s="178" t="str">
        <f>IF(Q12="","",RANK(Q12,Hilfe!$F$1:$F$176,Wettkampfdaten!$G$14))</f>
        <v/>
      </c>
      <c r="S12" s="179" t="str">
        <f t="shared" si="1"/>
        <v/>
      </c>
      <c r="T12" s="180" t="str">
        <f>IF(S12="","",RANK(S12,Hilfe!$G$1:$G$176,1))</f>
        <v/>
      </c>
      <c r="U12" s="55" t="str">
        <f>Wettkampfdaten!$A$3</f>
        <v>KiLa Wettkampf Altenstadt 2024</v>
      </c>
      <c r="V12" s="56" t="str">
        <f>Wettkampfdaten!$D$3</f>
        <v>08./09.06.2024</v>
      </c>
      <c r="W12" s="58" t="str">
        <f>Wettkampfdaten!$F$3</f>
        <v>Altenstadt</v>
      </c>
      <c r="X12" s="57" t="s">
        <v>30</v>
      </c>
      <c r="Y12" s="24" t="str">
        <f>IF(Wettkampfdaten!$F$9="","",Wettkampfdaten!$F$9)</f>
        <v>Gehen</v>
      </c>
      <c r="Z12" s="24" t="str">
        <f>IF(Wettkampfdaten!$F$10="","",Wettkampfdaten!$F$10)</f>
        <v>5-Sprung</v>
      </c>
      <c r="AA12" s="24" t="str">
        <f>IF(Wettkampfdaten!$F$11="","",Wettkampfdaten!$F$11)</f>
        <v>Schlagwurf (Stab)</v>
      </c>
      <c r="AB12" s="24" t="str">
        <f>IF(Wettkampfdaten!$F$12="","",Wettkampfdaten!$F$12)</f>
        <v>Hindernissprint-Staffel</v>
      </c>
      <c r="AC12" s="24" t="str">
        <f>IF(Wettkampfdaten!$F$13="","",Wettkampfdaten!$F$13)</f>
        <v/>
      </c>
      <c r="AD12" s="24" t="str">
        <f>IF(Wettkampfdaten!$F$14="","",Wettkampfdaten!$F$14)</f>
        <v/>
      </c>
    </row>
    <row r="13" spans="1:30" x14ac:dyDescent="0.2">
      <c r="A13" s="184">
        <f>IF('U12'!B13="","",'U12'!B13)</f>
        <v>201</v>
      </c>
      <c r="B13" s="147" t="str">
        <f>IF('U12'!C13="","",'U12'!C13)</f>
        <v>Friedrich</v>
      </c>
      <c r="C13" s="148" t="str">
        <f>IF('U12'!D13="","",'U12'!D13)</f>
        <v>Marlena</v>
      </c>
      <c r="D13" s="147" t="str">
        <f>IF('U12'!H13="","",'U12'!H13)</f>
        <v>Eintracht Frankfurt</v>
      </c>
      <c r="E13" s="149">
        <f>IF('U12'!E13="","",'U12'!E13)</f>
        <v>2013</v>
      </c>
      <c r="F13" s="150" t="str">
        <f>IF('U12'!F13="","",'U12'!F13)</f>
        <v>w</v>
      </c>
      <c r="G13" s="291"/>
      <c r="H13" s="143" t="str">
        <f>IF(G13="","",RANK(G13,Hilfe!$A$1:$A$176,Wettkampfdaten!$G$9))</f>
        <v/>
      </c>
      <c r="I13" s="291"/>
      <c r="J13" s="143" t="str">
        <f>IF(I13="","",RANK(I13,Hilfe!$B$1:$B$176,Wettkampfdaten!$G$10))</f>
        <v/>
      </c>
      <c r="K13" s="291"/>
      <c r="L13" s="143" t="str">
        <f>IF(K13="","",RANK(K13,Hilfe!$C$1:$C$176,Wettkampfdaten!$G$11))</f>
        <v/>
      </c>
      <c r="M13" s="291"/>
      <c r="N13" s="143" t="str">
        <f>IF(M13="","",RANK(M13,Hilfe!$D$1:$D$176,Wettkampfdaten!$G$12))</f>
        <v/>
      </c>
      <c r="O13" s="185"/>
      <c r="P13" s="143" t="str">
        <f>IF(O13="","",RANK(O13,Hilfe!$E$1:$E$176,Wettkampfdaten!$G$13))</f>
        <v/>
      </c>
      <c r="Q13" s="185"/>
      <c r="R13" s="143" t="str">
        <f>IF(Q13="","",RANK(Q13,Hilfe!$F$1:$F$176,Wettkampfdaten!$G$14))</f>
        <v/>
      </c>
      <c r="S13" s="186" t="str">
        <f t="shared" si="1"/>
        <v/>
      </c>
      <c r="T13" s="169" t="str">
        <f>IF(S13="","",RANK(S13,Hilfe!$G$1:$G$176,1))</f>
        <v/>
      </c>
      <c r="U13" s="55" t="str">
        <f>Wettkampfdaten!$A$3</f>
        <v>KiLa Wettkampf Altenstadt 2024</v>
      </c>
      <c r="V13" s="56" t="str">
        <f>Wettkampfdaten!$D$3</f>
        <v>08./09.06.2024</v>
      </c>
      <c r="W13" s="58" t="str">
        <f>Wettkampfdaten!$F$3</f>
        <v>Altenstadt</v>
      </c>
      <c r="X13" s="57" t="s">
        <v>30</v>
      </c>
      <c r="Y13" s="24" t="str">
        <f>IF(Wettkampfdaten!$F$9="","",Wettkampfdaten!$F$9)</f>
        <v>Gehen</v>
      </c>
      <c r="Z13" s="24" t="str">
        <f>IF(Wettkampfdaten!$F$10="","",Wettkampfdaten!$F$10)</f>
        <v>5-Sprung</v>
      </c>
      <c r="AA13" s="24" t="str">
        <f>IF(Wettkampfdaten!$F$11="","",Wettkampfdaten!$F$11)</f>
        <v>Schlagwurf (Stab)</v>
      </c>
      <c r="AB13" s="24" t="str">
        <f>IF(Wettkampfdaten!$F$12="","",Wettkampfdaten!$F$12)</f>
        <v>Hindernissprint-Staffel</v>
      </c>
      <c r="AC13" s="24" t="str">
        <f>IF(Wettkampfdaten!$F$13="","",Wettkampfdaten!$F$13)</f>
        <v/>
      </c>
      <c r="AD13" s="24" t="str">
        <f>IF(Wettkampfdaten!$F$14="","",Wettkampfdaten!$F$14)</f>
        <v/>
      </c>
    </row>
    <row r="14" spans="1:30" x14ac:dyDescent="0.2">
      <c r="A14" s="146">
        <f>IF('U12'!B14="","",'U12'!B14)</f>
        <v>202</v>
      </c>
      <c r="B14" s="151" t="str">
        <f>IF('U12'!C14="","",'U12'!C14)</f>
        <v>Müller</v>
      </c>
      <c r="C14" s="152" t="str">
        <f>IF('U12'!D14="","",'U12'!D14)</f>
        <v>Johanna</v>
      </c>
      <c r="D14" s="155" t="str">
        <f>IF('U12'!H14="","",'U12'!H14)</f>
        <v>Eintracht Frankfurt</v>
      </c>
      <c r="E14" s="153">
        <f>IF('U12'!E14="","",'U12'!E14)</f>
        <v>2013</v>
      </c>
      <c r="F14" s="154" t="str">
        <f>IF('U12'!F14="","",'U12'!F14)</f>
        <v>w</v>
      </c>
      <c r="G14" s="289"/>
      <c r="H14" s="144" t="str">
        <f>IF(G14="","",RANK(G14,Hilfe!$A$1:$A$176,Wettkampfdaten!$G$9))</f>
        <v/>
      </c>
      <c r="I14" s="289"/>
      <c r="J14" s="144" t="str">
        <f>IF(I14="","",RANK(I14,Hilfe!$B$1:$B$176,Wettkampfdaten!$G$10))</f>
        <v/>
      </c>
      <c r="K14" s="289"/>
      <c r="L14" s="144" t="str">
        <f>IF(K14="","",RANK(K14,Hilfe!$C$1:$C$176,Wettkampfdaten!$G$11))</f>
        <v/>
      </c>
      <c r="M14" s="289"/>
      <c r="N14" s="144" t="str">
        <f>IF(M14="","",RANK(M14,Hilfe!$D$1:$D$176,Wettkampfdaten!$G$12))</f>
        <v/>
      </c>
      <c r="O14" s="140"/>
      <c r="P14" s="144" t="str">
        <f>IF(O14="","",RANK(O14,Hilfe!$E$1:$E$176,Wettkampfdaten!$G$13))</f>
        <v/>
      </c>
      <c r="Q14" s="140"/>
      <c r="R14" s="144" t="str">
        <f>IF(Q14="","",RANK(Q14,Hilfe!$F$1:$F$176,Wettkampfdaten!$G$14))</f>
        <v/>
      </c>
      <c r="S14" s="174" t="str">
        <f t="shared" si="1"/>
        <v/>
      </c>
      <c r="T14" s="171" t="str">
        <f>IF(S14="","",RANK(S14,Hilfe!$G$1:$G$176,1))</f>
        <v/>
      </c>
      <c r="U14" s="55" t="str">
        <f>Wettkampfdaten!$A$3</f>
        <v>KiLa Wettkampf Altenstadt 2024</v>
      </c>
      <c r="V14" s="56" t="str">
        <f>Wettkampfdaten!$D$3</f>
        <v>08./09.06.2024</v>
      </c>
      <c r="W14" s="58" t="str">
        <f>Wettkampfdaten!$F$3</f>
        <v>Altenstadt</v>
      </c>
      <c r="X14" s="57" t="s">
        <v>30</v>
      </c>
      <c r="Y14" s="24" t="str">
        <f>IF(Wettkampfdaten!$F$9="","",Wettkampfdaten!$F$9)</f>
        <v>Gehen</v>
      </c>
      <c r="Z14" s="24" t="str">
        <f>IF(Wettkampfdaten!$F$10="","",Wettkampfdaten!$F$10)</f>
        <v>5-Sprung</v>
      </c>
      <c r="AA14" s="24" t="str">
        <f>IF(Wettkampfdaten!$F$11="","",Wettkampfdaten!$F$11)</f>
        <v>Schlagwurf (Stab)</v>
      </c>
      <c r="AB14" s="24" t="str">
        <f>IF(Wettkampfdaten!$F$12="","",Wettkampfdaten!$F$12)</f>
        <v>Hindernissprint-Staffel</v>
      </c>
      <c r="AC14" s="24" t="str">
        <f>IF(Wettkampfdaten!$F$13="","",Wettkampfdaten!$F$13)</f>
        <v/>
      </c>
      <c r="AD14" s="24" t="str">
        <f>IF(Wettkampfdaten!$F$14="","",Wettkampfdaten!$F$14)</f>
        <v/>
      </c>
    </row>
    <row r="15" spans="1:30" x14ac:dyDescent="0.2">
      <c r="A15" s="146">
        <f>IF('U12'!B15="","",'U12'!B15)</f>
        <v>203</v>
      </c>
      <c r="B15" s="151" t="str">
        <f>IF('U12'!C15="","",'U12'!C15)</f>
        <v>Bantysh</v>
      </c>
      <c r="C15" s="152" t="str">
        <f>IF('U12'!D15="","",'U12'!D15)</f>
        <v>Nika</v>
      </c>
      <c r="D15" s="151" t="str">
        <f>IF('U12'!H15="","",'U12'!H15)</f>
        <v>Eintracht Frankfurt</v>
      </c>
      <c r="E15" s="153">
        <f>IF('U12'!E15="","",'U12'!E15)</f>
        <v>2013</v>
      </c>
      <c r="F15" s="154" t="str">
        <f>IF('U12'!F15="","",'U12'!F15)</f>
        <v>w</v>
      </c>
      <c r="G15" s="288"/>
      <c r="H15" s="144" t="str">
        <f>IF(G15="","",RANK(G15,Hilfe!$A$1:$A$176,Wettkampfdaten!$G$9))</f>
        <v/>
      </c>
      <c r="I15" s="288"/>
      <c r="J15" s="144" t="str">
        <f>IF(I15="","",RANK(I15,Hilfe!$B$1:$B$176,Wettkampfdaten!$G$10))</f>
        <v/>
      </c>
      <c r="K15" s="288"/>
      <c r="L15" s="144" t="str">
        <f>IF(K15="","",RANK(K15,Hilfe!$C$1:$C$176,Wettkampfdaten!$G$11))</f>
        <v/>
      </c>
      <c r="M15" s="288"/>
      <c r="N15" s="144" t="str">
        <f>IF(M15="","",RANK(M15,Hilfe!$D$1:$D$176,Wettkampfdaten!$G$12))</f>
        <v/>
      </c>
      <c r="O15" s="139"/>
      <c r="P15" s="144" t="str">
        <f>IF(O15="","",RANK(O15,Hilfe!$E$1:$E$176,Wettkampfdaten!$G$13))</f>
        <v/>
      </c>
      <c r="Q15" s="139"/>
      <c r="R15" s="144" t="str">
        <f>IF(Q15="","",RANK(Q15,Hilfe!$F$1:$F$176,Wettkampfdaten!$G$14))</f>
        <v/>
      </c>
      <c r="S15" s="173" t="str">
        <f t="shared" si="1"/>
        <v/>
      </c>
      <c r="T15" s="170" t="str">
        <f>IF(S15="","",RANK(S15,Hilfe!$G$1:$G$176,1))</f>
        <v/>
      </c>
      <c r="U15" s="55" t="str">
        <f>Wettkampfdaten!$A$3</f>
        <v>KiLa Wettkampf Altenstadt 2024</v>
      </c>
      <c r="V15" s="56" t="str">
        <f>Wettkampfdaten!$D$3</f>
        <v>08./09.06.2024</v>
      </c>
      <c r="W15" s="58" t="str">
        <f>Wettkampfdaten!$F$3</f>
        <v>Altenstadt</v>
      </c>
      <c r="X15" s="57" t="s">
        <v>30</v>
      </c>
      <c r="Y15" s="24" t="str">
        <f>IF(Wettkampfdaten!$F$9="","",Wettkampfdaten!$F$9)</f>
        <v>Gehen</v>
      </c>
      <c r="Z15" s="24" t="str">
        <f>IF(Wettkampfdaten!$F$10="","",Wettkampfdaten!$F$10)</f>
        <v>5-Sprung</v>
      </c>
      <c r="AA15" s="24" t="str">
        <f>IF(Wettkampfdaten!$F$11="","",Wettkampfdaten!$F$11)</f>
        <v>Schlagwurf (Stab)</v>
      </c>
      <c r="AB15" s="24" t="str">
        <f>IF(Wettkampfdaten!$F$12="","",Wettkampfdaten!$F$12)</f>
        <v>Hindernissprint-Staffel</v>
      </c>
      <c r="AC15" s="24" t="str">
        <f>IF(Wettkampfdaten!$F$13="","",Wettkampfdaten!$F$13)</f>
        <v/>
      </c>
      <c r="AD15" s="24" t="str">
        <f>IF(Wettkampfdaten!$F$14="","",Wettkampfdaten!$F$14)</f>
        <v/>
      </c>
    </row>
    <row r="16" spans="1:30" x14ac:dyDescent="0.2">
      <c r="A16" s="146">
        <f>IF('U12'!B16="","",'U12'!B16)</f>
        <v>204</v>
      </c>
      <c r="B16" s="151" t="str">
        <f>IF('U12'!C16="","",'U12'!C16)</f>
        <v>Schröder</v>
      </c>
      <c r="C16" s="152" t="str">
        <f>IF('U12'!D16="","",'U12'!D16)</f>
        <v>Bruno</v>
      </c>
      <c r="D16" s="155" t="str">
        <f>IF('U12'!H16="","",'U12'!H16)</f>
        <v>Eintracht Frankfurt</v>
      </c>
      <c r="E16" s="153">
        <f>IF('U12'!E16="","",'U12'!E16)</f>
        <v>2014</v>
      </c>
      <c r="F16" s="154" t="str">
        <f>IF('U12'!F16="","",'U12'!F16)</f>
        <v>m</v>
      </c>
      <c r="G16" s="289"/>
      <c r="H16" s="144" t="str">
        <f>IF(G16="","",RANK(G16,Hilfe!$A$1:$A$176,Wettkampfdaten!$G$9))</f>
        <v/>
      </c>
      <c r="I16" s="289"/>
      <c r="J16" s="144" t="str">
        <f>IF(I16="","",RANK(I16,Hilfe!$B$1:$B$176,Wettkampfdaten!$G$10))</f>
        <v/>
      </c>
      <c r="K16" s="289"/>
      <c r="L16" s="144" t="str">
        <f>IF(K16="","",RANK(K16,Hilfe!$C$1:$C$176,Wettkampfdaten!$G$11))</f>
        <v/>
      </c>
      <c r="M16" s="289"/>
      <c r="N16" s="144" t="str">
        <f>IF(M16="","",RANK(M16,Hilfe!$D$1:$D$176,Wettkampfdaten!$G$12))</f>
        <v/>
      </c>
      <c r="O16" s="140"/>
      <c r="P16" s="144" t="str">
        <f>IF(O16="","",RANK(O16,Hilfe!$E$1:$E$176,Wettkampfdaten!$G$13))</f>
        <v/>
      </c>
      <c r="Q16" s="140"/>
      <c r="R16" s="144" t="str">
        <f>IF(Q16="","",RANK(Q16,Hilfe!$F$1:$F$176,Wettkampfdaten!$G$14))</f>
        <v/>
      </c>
      <c r="S16" s="174" t="str">
        <f t="shared" si="1"/>
        <v/>
      </c>
      <c r="T16" s="171" t="str">
        <f>IF(S16="","",RANK(S16,Hilfe!$G$1:$G$176,1))</f>
        <v/>
      </c>
      <c r="U16" s="55" t="str">
        <f>Wettkampfdaten!$A$3</f>
        <v>KiLa Wettkampf Altenstadt 2024</v>
      </c>
      <c r="V16" s="56" t="str">
        <f>Wettkampfdaten!$D$3</f>
        <v>08./09.06.2024</v>
      </c>
      <c r="W16" s="58" t="str">
        <f>Wettkampfdaten!$F$3</f>
        <v>Altenstadt</v>
      </c>
      <c r="X16" s="57" t="s">
        <v>30</v>
      </c>
      <c r="Y16" s="24" t="str">
        <f>IF(Wettkampfdaten!$F$9="","",Wettkampfdaten!$F$9)</f>
        <v>Gehen</v>
      </c>
      <c r="Z16" s="24" t="str">
        <f>IF(Wettkampfdaten!$F$10="","",Wettkampfdaten!$F$10)</f>
        <v>5-Sprung</v>
      </c>
      <c r="AA16" s="24" t="str">
        <f>IF(Wettkampfdaten!$F$11="","",Wettkampfdaten!$F$11)</f>
        <v>Schlagwurf (Stab)</v>
      </c>
      <c r="AB16" s="24" t="str">
        <f>IF(Wettkampfdaten!$F$12="","",Wettkampfdaten!$F$12)</f>
        <v>Hindernissprint-Staffel</v>
      </c>
      <c r="AC16" s="24" t="str">
        <f>IF(Wettkampfdaten!$F$13="","",Wettkampfdaten!$F$13)</f>
        <v/>
      </c>
      <c r="AD16" s="24" t="str">
        <f>IF(Wettkampfdaten!$F$14="","",Wettkampfdaten!$F$14)</f>
        <v/>
      </c>
    </row>
    <row r="17" spans="1:30" x14ac:dyDescent="0.2">
      <c r="A17" s="146">
        <f>IF('U12'!B17="","",'U12'!B17)</f>
        <v>205</v>
      </c>
      <c r="B17" s="151" t="str">
        <f>IF('U12'!C17="","",'U12'!C17)</f>
        <v>Strenkert</v>
      </c>
      <c r="C17" s="152" t="str">
        <f>IF('U12'!D17="","",'U12'!D17)</f>
        <v>Felix</v>
      </c>
      <c r="D17" s="151" t="str">
        <f>IF('U12'!H17="","",'U12'!H17)</f>
        <v>Eintracht Frankfurt</v>
      </c>
      <c r="E17" s="153">
        <f>IF('U12'!E17="","",'U12'!E17)</f>
        <v>2013</v>
      </c>
      <c r="F17" s="154" t="str">
        <f>IF('U12'!F17="","",'U12'!F17)</f>
        <v>m</v>
      </c>
      <c r="G17" s="288"/>
      <c r="H17" s="144" t="str">
        <f>IF(G17="","",RANK(G17,Hilfe!$A$1:$A$176,Wettkampfdaten!$G$9))</f>
        <v/>
      </c>
      <c r="I17" s="288"/>
      <c r="J17" s="144" t="str">
        <f>IF(I17="","",RANK(I17,Hilfe!$B$1:$B$176,Wettkampfdaten!$G$10))</f>
        <v/>
      </c>
      <c r="K17" s="288"/>
      <c r="L17" s="144" t="str">
        <f>IF(K17="","",RANK(K17,Hilfe!$C$1:$C$176,Wettkampfdaten!$G$11))</f>
        <v/>
      </c>
      <c r="M17" s="288"/>
      <c r="N17" s="144" t="str">
        <f>IF(M17="","",RANK(M17,Hilfe!$D$1:$D$176,Wettkampfdaten!$G$12))</f>
        <v/>
      </c>
      <c r="O17" s="139"/>
      <c r="P17" s="144" t="str">
        <f>IF(O17="","",RANK(O17,Hilfe!$E$1:$E$176,Wettkampfdaten!$G$13))</f>
        <v/>
      </c>
      <c r="Q17" s="139"/>
      <c r="R17" s="144" t="str">
        <f>IF(Q17="","",RANK(Q17,Hilfe!$F$1:$F$176,Wettkampfdaten!$G$14))</f>
        <v/>
      </c>
      <c r="S17" s="173" t="str">
        <f t="shared" si="1"/>
        <v/>
      </c>
      <c r="T17" s="170" t="str">
        <f>IF(S17="","",RANK(S17,Hilfe!$G$1:$G$176,1))</f>
        <v/>
      </c>
      <c r="U17" s="55" t="str">
        <f>Wettkampfdaten!$A$3</f>
        <v>KiLa Wettkampf Altenstadt 2024</v>
      </c>
      <c r="V17" s="56" t="str">
        <f>Wettkampfdaten!$D$3</f>
        <v>08./09.06.2024</v>
      </c>
      <c r="W17" s="58" t="str">
        <f>Wettkampfdaten!$F$3</f>
        <v>Altenstadt</v>
      </c>
      <c r="X17" s="57" t="s">
        <v>30</v>
      </c>
      <c r="Y17" s="24" t="str">
        <f>IF(Wettkampfdaten!$F$9="","",Wettkampfdaten!$F$9)</f>
        <v>Gehen</v>
      </c>
      <c r="Z17" s="24" t="str">
        <f>IF(Wettkampfdaten!$F$10="","",Wettkampfdaten!$F$10)</f>
        <v>5-Sprung</v>
      </c>
      <c r="AA17" s="24" t="str">
        <f>IF(Wettkampfdaten!$F$11="","",Wettkampfdaten!$F$11)</f>
        <v>Schlagwurf (Stab)</v>
      </c>
      <c r="AB17" s="24" t="str">
        <f>IF(Wettkampfdaten!$F$12="","",Wettkampfdaten!$F$12)</f>
        <v>Hindernissprint-Staffel</v>
      </c>
      <c r="AC17" s="24" t="str">
        <f>IF(Wettkampfdaten!$F$13="","",Wettkampfdaten!$F$13)</f>
        <v/>
      </c>
      <c r="AD17" s="24" t="str">
        <f>IF(Wettkampfdaten!$F$14="","",Wettkampfdaten!$F$14)</f>
        <v/>
      </c>
    </row>
    <row r="18" spans="1:30" x14ac:dyDescent="0.2">
      <c r="A18" s="146">
        <f>IF('U12'!B18="","",'U12'!B18)</f>
        <v>206</v>
      </c>
      <c r="B18" s="151" t="str">
        <f>IF('U12'!C18="","",'U12'!C18)</f>
        <v>Ofschonka</v>
      </c>
      <c r="C18" s="152" t="str">
        <f>IF('U12'!D18="","",'U12'!D18)</f>
        <v>Ida</v>
      </c>
      <c r="D18" s="155" t="str">
        <f>IF('U12'!H18="","",'U12'!H18)</f>
        <v>Eintracht Frankfurt</v>
      </c>
      <c r="E18" s="153">
        <f>IF('U12'!E18="","",'U12'!E18)</f>
        <v>2014</v>
      </c>
      <c r="F18" s="154" t="str">
        <f>IF('U12'!F18="","",'U12'!F18)</f>
        <v>w</v>
      </c>
      <c r="G18" s="289"/>
      <c r="H18" s="144" t="str">
        <f>IF(G18="","",RANK(G18,Hilfe!$A$1:$A$176,Wettkampfdaten!$G$9))</f>
        <v/>
      </c>
      <c r="I18" s="289"/>
      <c r="J18" s="144" t="str">
        <f>IF(I18="","",RANK(I18,Hilfe!$B$1:$B$176,Wettkampfdaten!$G$10))</f>
        <v/>
      </c>
      <c r="K18" s="289"/>
      <c r="L18" s="144" t="str">
        <f>IF(K18="","",RANK(K18,Hilfe!$C$1:$C$176,Wettkampfdaten!$G$11))</f>
        <v/>
      </c>
      <c r="M18" s="289"/>
      <c r="N18" s="144" t="str">
        <f>IF(M18="","",RANK(M18,Hilfe!$D$1:$D$176,Wettkampfdaten!$G$12))</f>
        <v/>
      </c>
      <c r="O18" s="140"/>
      <c r="P18" s="144" t="str">
        <f>IF(O18="","",RANK(O18,Hilfe!$E$1:$E$176,Wettkampfdaten!$G$13))</f>
        <v/>
      </c>
      <c r="Q18" s="140"/>
      <c r="R18" s="144" t="str">
        <f>IF(Q18="","",RANK(Q18,Hilfe!$F$1:$F$176,Wettkampfdaten!$G$14))</f>
        <v/>
      </c>
      <c r="S18" s="174" t="str">
        <f t="shared" si="1"/>
        <v/>
      </c>
      <c r="T18" s="171" t="str">
        <f>IF(S18="","",RANK(S18,Hilfe!$G$1:$G$176,1))</f>
        <v/>
      </c>
      <c r="U18" s="55" t="str">
        <f>Wettkampfdaten!$A$3</f>
        <v>KiLa Wettkampf Altenstadt 2024</v>
      </c>
      <c r="V18" s="56" t="str">
        <f>Wettkampfdaten!$D$3</f>
        <v>08./09.06.2024</v>
      </c>
      <c r="W18" s="58" t="str">
        <f>Wettkampfdaten!$F$3</f>
        <v>Altenstadt</v>
      </c>
      <c r="X18" s="57" t="s">
        <v>30</v>
      </c>
      <c r="Y18" s="24" t="str">
        <f>IF(Wettkampfdaten!$F$9="","",Wettkampfdaten!$F$9)</f>
        <v>Gehen</v>
      </c>
      <c r="Z18" s="24" t="str">
        <f>IF(Wettkampfdaten!$F$10="","",Wettkampfdaten!$F$10)</f>
        <v>5-Sprung</v>
      </c>
      <c r="AA18" s="24" t="str">
        <f>IF(Wettkampfdaten!$F$11="","",Wettkampfdaten!$F$11)</f>
        <v>Schlagwurf (Stab)</v>
      </c>
      <c r="AB18" s="24" t="str">
        <f>IF(Wettkampfdaten!$F$12="","",Wettkampfdaten!$F$12)</f>
        <v>Hindernissprint-Staffel</v>
      </c>
      <c r="AC18" s="24" t="str">
        <f>IF(Wettkampfdaten!$F$13="","",Wettkampfdaten!$F$13)</f>
        <v/>
      </c>
      <c r="AD18" s="24" t="str">
        <f>IF(Wettkampfdaten!$F$14="","",Wettkampfdaten!$F$14)</f>
        <v/>
      </c>
    </row>
    <row r="19" spans="1:30" x14ac:dyDescent="0.2">
      <c r="A19" s="146">
        <f>IF('U12'!B19="","",'U12'!B19)</f>
        <v>207</v>
      </c>
      <c r="B19" s="151" t="str">
        <f>IF('U12'!C19="","",'U12'!C19)</f>
        <v>Verstraeten</v>
      </c>
      <c r="C19" s="152" t="str">
        <f>IF('U12'!D19="","",'U12'!D19)</f>
        <v>Jack</v>
      </c>
      <c r="D19" s="151" t="str">
        <f>IF('U12'!H19="","",'U12'!H19)</f>
        <v>Eintracht Frankfurt</v>
      </c>
      <c r="E19" s="153">
        <f>IF('U12'!E19="","",'U12'!E19)</f>
        <v>2013</v>
      </c>
      <c r="F19" s="154" t="str">
        <f>IF('U12'!F19="","",'U12'!F19)</f>
        <v>m</v>
      </c>
      <c r="G19" s="288"/>
      <c r="H19" s="144" t="str">
        <f>IF(G19="","",RANK(G19,Hilfe!$A$1:$A$176,Wettkampfdaten!$G$9))</f>
        <v/>
      </c>
      <c r="I19" s="288"/>
      <c r="J19" s="144" t="str">
        <f>IF(I19="","",RANK(I19,Hilfe!$B$1:$B$176,Wettkampfdaten!$G$10))</f>
        <v/>
      </c>
      <c r="K19" s="288"/>
      <c r="L19" s="144" t="str">
        <f>IF(K19="","",RANK(K19,Hilfe!$C$1:$C$176,Wettkampfdaten!$G$11))</f>
        <v/>
      </c>
      <c r="M19" s="288"/>
      <c r="N19" s="144" t="str">
        <f>IF(M19="","",RANK(M19,Hilfe!$D$1:$D$176,Wettkampfdaten!$G$12))</f>
        <v/>
      </c>
      <c r="O19" s="139"/>
      <c r="P19" s="144" t="str">
        <f>IF(O19="","",RANK(O19,Hilfe!$E$1:$E$176,Wettkampfdaten!$G$13))</f>
        <v/>
      </c>
      <c r="Q19" s="139"/>
      <c r="R19" s="144" t="str">
        <f>IF(Q19="","",RANK(Q19,Hilfe!$F$1:$F$176,Wettkampfdaten!$G$14))</f>
        <v/>
      </c>
      <c r="S19" s="173" t="str">
        <f t="shared" si="1"/>
        <v/>
      </c>
      <c r="T19" s="170" t="str">
        <f>IF(S19="","",RANK(S19,Hilfe!$G$1:$G$176,1))</f>
        <v/>
      </c>
      <c r="U19" s="55" t="str">
        <f>Wettkampfdaten!$A$3</f>
        <v>KiLa Wettkampf Altenstadt 2024</v>
      </c>
      <c r="V19" s="56" t="str">
        <f>Wettkampfdaten!$D$3</f>
        <v>08./09.06.2024</v>
      </c>
      <c r="W19" s="58" t="str">
        <f>Wettkampfdaten!$F$3</f>
        <v>Altenstadt</v>
      </c>
      <c r="X19" s="57" t="s">
        <v>30</v>
      </c>
      <c r="Y19" s="24" t="str">
        <f>IF(Wettkampfdaten!$F$9="","",Wettkampfdaten!$F$9)</f>
        <v>Gehen</v>
      </c>
      <c r="Z19" s="24" t="str">
        <f>IF(Wettkampfdaten!$F$10="","",Wettkampfdaten!$F$10)</f>
        <v>5-Sprung</v>
      </c>
      <c r="AA19" s="24" t="str">
        <f>IF(Wettkampfdaten!$F$11="","",Wettkampfdaten!$F$11)</f>
        <v>Schlagwurf (Stab)</v>
      </c>
      <c r="AB19" s="24" t="str">
        <f>IF(Wettkampfdaten!$F$12="","",Wettkampfdaten!$F$12)</f>
        <v>Hindernissprint-Staffel</v>
      </c>
      <c r="AC19" s="24" t="str">
        <f>IF(Wettkampfdaten!$F$13="","",Wettkampfdaten!$F$13)</f>
        <v/>
      </c>
      <c r="AD19" s="24" t="str">
        <f>IF(Wettkampfdaten!$F$14="","",Wettkampfdaten!$F$14)</f>
        <v/>
      </c>
    </row>
    <row r="20" spans="1:30" x14ac:dyDescent="0.2">
      <c r="A20" s="146">
        <f>IF('U12'!B20="","",'U12'!B20)</f>
        <v>208</v>
      </c>
      <c r="B20" s="151" t="str">
        <f>IF('U12'!C20="","",'U12'!C20)</f>
        <v>Mohr</v>
      </c>
      <c r="C20" s="152" t="str">
        <f>IF('U12'!D20="","",'U12'!D20)</f>
        <v>Karina</v>
      </c>
      <c r="D20" s="155" t="str">
        <f>IF('U12'!H20="","",'U12'!H20)</f>
        <v>Eintracht Frankfurt</v>
      </c>
      <c r="E20" s="153">
        <f>IF('U12'!E20="","",'U12'!E20)</f>
        <v>2013</v>
      </c>
      <c r="F20" s="154" t="str">
        <f>IF('U12'!F20="","",'U12'!F20)</f>
        <v>w</v>
      </c>
      <c r="G20" s="289"/>
      <c r="H20" s="144" t="str">
        <f>IF(G20="","",RANK(G20,Hilfe!$A$1:$A$176,Wettkampfdaten!$G$9))</f>
        <v/>
      </c>
      <c r="I20" s="289"/>
      <c r="J20" s="144" t="str">
        <f>IF(I20="","",RANK(I20,Hilfe!$B$1:$B$176,Wettkampfdaten!$G$10))</f>
        <v/>
      </c>
      <c r="K20" s="289"/>
      <c r="L20" s="144" t="str">
        <f>IF(K20="","",RANK(K20,Hilfe!$C$1:$C$176,Wettkampfdaten!$G$11))</f>
        <v/>
      </c>
      <c r="M20" s="289"/>
      <c r="N20" s="144" t="str">
        <f>IF(M20="","",RANK(M20,Hilfe!$D$1:$D$176,Wettkampfdaten!$G$12))</f>
        <v/>
      </c>
      <c r="O20" s="140"/>
      <c r="P20" s="144" t="str">
        <f>IF(O20="","",RANK(O20,Hilfe!$E$1:$E$176,Wettkampfdaten!$G$13))</f>
        <v/>
      </c>
      <c r="Q20" s="140"/>
      <c r="R20" s="144" t="str">
        <f>IF(Q20="","",RANK(Q20,Hilfe!$F$1:$F$176,Wettkampfdaten!$G$14))</f>
        <v/>
      </c>
      <c r="S20" s="174" t="str">
        <f t="shared" si="1"/>
        <v/>
      </c>
      <c r="T20" s="171" t="str">
        <f>IF(S20="","",RANK(S20,Hilfe!$G$1:$G$176,1))</f>
        <v/>
      </c>
      <c r="U20" s="55" t="str">
        <f>Wettkampfdaten!$A$3</f>
        <v>KiLa Wettkampf Altenstadt 2024</v>
      </c>
      <c r="V20" s="56" t="str">
        <f>Wettkampfdaten!$D$3</f>
        <v>08./09.06.2024</v>
      </c>
      <c r="W20" s="58" t="str">
        <f>Wettkampfdaten!$F$3</f>
        <v>Altenstadt</v>
      </c>
      <c r="X20" s="57" t="s">
        <v>30</v>
      </c>
      <c r="Y20" s="24" t="str">
        <f>IF(Wettkampfdaten!$F$9="","",Wettkampfdaten!$F$9)</f>
        <v>Gehen</v>
      </c>
      <c r="Z20" s="24" t="str">
        <f>IF(Wettkampfdaten!$F$10="","",Wettkampfdaten!$F$10)</f>
        <v>5-Sprung</v>
      </c>
      <c r="AA20" s="24" t="str">
        <f>IF(Wettkampfdaten!$F$11="","",Wettkampfdaten!$F$11)</f>
        <v>Schlagwurf (Stab)</v>
      </c>
      <c r="AB20" s="24" t="str">
        <f>IF(Wettkampfdaten!$F$12="","",Wettkampfdaten!$F$12)</f>
        <v>Hindernissprint-Staffel</v>
      </c>
      <c r="AC20" s="24" t="str">
        <f>IF(Wettkampfdaten!$F$13="","",Wettkampfdaten!$F$13)</f>
        <v/>
      </c>
      <c r="AD20" s="24" t="str">
        <f>IF(Wettkampfdaten!$F$14="","",Wettkampfdaten!$F$14)</f>
        <v/>
      </c>
    </row>
    <row r="21" spans="1:30" x14ac:dyDescent="0.2">
      <c r="A21" s="146">
        <f>IF('U12'!B21="","",'U12'!B21)</f>
        <v>209</v>
      </c>
      <c r="B21" s="151" t="str">
        <f>IF('U12'!C21="","",'U12'!C21)</f>
        <v>Hoenen</v>
      </c>
      <c r="C21" s="152" t="str">
        <f>IF('U12'!D21="","",'U12'!D21)</f>
        <v>Frida</v>
      </c>
      <c r="D21" s="151" t="str">
        <f>IF('U12'!H21="","",'U12'!H21)</f>
        <v>Eintracht Frankfurt</v>
      </c>
      <c r="E21" s="153">
        <f>IF('U12'!E21="","",'U12'!E21)</f>
        <v>2013</v>
      </c>
      <c r="F21" s="154" t="str">
        <f>IF('U12'!F21="","",'U12'!F21)</f>
        <v>w</v>
      </c>
      <c r="G21" s="288"/>
      <c r="H21" s="144" t="str">
        <f>IF(G21="","",RANK(G21,Hilfe!$A$1:$A$176,Wettkampfdaten!$G$9))</f>
        <v/>
      </c>
      <c r="I21" s="288"/>
      <c r="J21" s="144" t="str">
        <f>IF(I21="","",RANK(I21,Hilfe!$B$1:$B$176,Wettkampfdaten!$G$10))</f>
        <v/>
      </c>
      <c r="K21" s="288"/>
      <c r="L21" s="144" t="str">
        <f>IF(K21="","",RANK(K21,Hilfe!$C$1:$C$176,Wettkampfdaten!$G$11))</f>
        <v/>
      </c>
      <c r="M21" s="288"/>
      <c r="N21" s="144" t="str">
        <f>IF(M21="","",RANK(M21,Hilfe!$D$1:$D$176,Wettkampfdaten!$G$12))</f>
        <v/>
      </c>
      <c r="O21" s="139"/>
      <c r="P21" s="144" t="str">
        <f>IF(O21="","",RANK(O21,Hilfe!$E$1:$E$176,Wettkampfdaten!$G$13))</f>
        <v/>
      </c>
      <c r="Q21" s="139"/>
      <c r="R21" s="144" t="str">
        <f>IF(Q21="","",RANK(Q21,Hilfe!$F$1:$F$176,Wettkampfdaten!$G$14))</f>
        <v/>
      </c>
      <c r="S21" s="173" t="str">
        <f t="shared" si="1"/>
        <v/>
      </c>
      <c r="T21" s="170" t="str">
        <f>IF(S21="","",RANK(S21,Hilfe!$G$1:$G$176,1))</f>
        <v/>
      </c>
      <c r="U21" s="55" t="str">
        <f>Wettkampfdaten!$A$3</f>
        <v>KiLa Wettkampf Altenstadt 2024</v>
      </c>
      <c r="V21" s="56" t="str">
        <f>Wettkampfdaten!$D$3</f>
        <v>08./09.06.2024</v>
      </c>
      <c r="W21" s="58" t="str">
        <f>Wettkampfdaten!$F$3</f>
        <v>Altenstadt</v>
      </c>
      <c r="X21" s="57" t="s">
        <v>30</v>
      </c>
      <c r="Y21" s="24" t="str">
        <f>IF(Wettkampfdaten!$F$9="","",Wettkampfdaten!$F$9)</f>
        <v>Gehen</v>
      </c>
      <c r="Z21" s="24" t="str">
        <f>IF(Wettkampfdaten!$F$10="","",Wettkampfdaten!$F$10)</f>
        <v>5-Sprung</v>
      </c>
      <c r="AA21" s="24" t="str">
        <f>IF(Wettkampfdaten!$F$11="","",Wettkampfdaten!$F$11)</f>
        <v>Schlagwurf (Stab)</v>
      </c>
      <c r="AB21" s="24" t="str">
        <f>IF(Wettkampfdaten!$F$12="","",Wettkampfdaten!$F$12)</f>
        <v>Hindernissprint-Staffel</v>
      </c>
      <c r="AC21" s="24" t="str">
        <f>IF(Wettkampfdaten!$F$13="","",Wettkampfdaten!$F$13)</f>
        <v/>
      </c>
      <c r="AD21" s="24" t="str">
        <f>IF(Wettkampfdaten!$F$14="","",Wettkampfdaten!$F$14)</f>
        <v/>
      </c>
    </row>
    <row r="22" spans="1:30" x14ac:dyDescent="0.2">
      <c r="A22" s="146">
        <f>IF('U12'!B22="","",'U12'!B22)</f>
        <v>210</v>
      </c>
      <c r="B22" s="151" t="str">
        <f>IF('U12'!C22="","",'U12'!C22)</f>
        <v>Macias</v>
      </c>
      <c r="C22" s="152" t="str">
        <f>IF('U12'!D22="","",'U12'!D22)</f>
        <v>Biniam</v>
      </c>
      <c r="D22" s="155" t="str">
        <f>IF('U12'!H22="","",'U12'!H22)</f>
        <v>Eintracht Frankfurt</v>
      </c>
      <c r="E22" s="153">
        <f>IF('U12'!E22="","",'U12'!E22)</f>
        <v>2013</v>
      </c>
      <c r="F22" s="154" t="str">
        <f>IF('U12'!F22="","",'U12'!F22)</f>
        <v>m</v>
      </c>
      <c r="G22" s="289"/>
      <c r="H22" s="144" t="str">
        <f>IF(G22="","",RANK(G22,Hilfe!$A$1:$A$176,Wettkampfdaten!$G$9))</f>
        <v/>
      </c>
      <c r="I22" s="289"/>
      <c r="J22" s="144" t="str">
        <f>IF(I22="","",RANK(I22,Hilfe!$B$1:$B$176,Wettkampfdaten!$G$10))</f>
        <v/>
      </c>
      <c r="K22" s="289"/>
      <c r="L22" s="144" t="str">
        <f>IF(K22="","",RANK(K22,Hilfe!$C$1:$C$176,Wettkampfdaten!$G$11))</f>
        <v/>
      </c>
      <c r="M22" s="289"/>
      <c r="N22" s="144" t="str">
        <f>IF(M22="","",RANK(M22,Hilfe!$D$1:$D$176,Wettkampfdaten!$G$12))</f>
        <v/>
      </c>
      <c r="O22" s="140"/>
      <c r="P22" s="144" t="str">
        <f>IF(O22="","",RANK(O22,Hilfe!$E$1:$E$176,Wettkampfdaten!$G$13))</f>
        <v/>
      </c>
      <c r="Q22" s="140"/>
      <c r="R22" s="144" t="str">
        <f>IF(Q22="","",RANK(Q22,Hilfe!$F$1:$F$176,Wettkampfdaten!$G$14))</f>
        <v/>
      </c>
      <c r="S22" s="174" t="str">
        <f t="shared" si="1"/>
        <v/>
      </c>
      <c r="T22" s="171" t="str">
        <f>IF(S22="","",RANK(S22,Hilfe!$G$1:$G$176,1))</f>
        <v/>
      </c>
      <c r="U22" s="55" t="str">
        <f>Wettkampfdaten!$A$3</f>
        <v>KiLa Wettkampf Altenstadt 2024</v>
      </c>
      <c r="V22" s="56" t="str">
        <f>Wettkampfdaten!$D$3</f>
        <v>08./09.06.2024</v>
      </c>
      <c r="W22" s="58" t="str">
        <f>Wettkampfdaten!$F$3</f>
        <v>Altenstadt</v>
      </c>
      <c r="X22" s="57" t="s">
        <v>30</v>
      </c>
      <c r="Y22" s="24" t="str">
        <f>IF(Wettkampfdaten!$F$9="","",Wettkampfdaten!$F$9)</f>
        <v>Gehen</v>
      </c>
      <c r="Z22" s="24" t="str">
        <f>IF(Wettkampfdaten!$F$10="","",Wettkampfdaten!$F$10)</f>
        <v>5-Sprung</v>
      </c>
      <c r="AA22" s="24" t="str">
        <f>IF(Wettkampfdaten!$F$11="","",Wettkampfdaten!$F$11)</f>
        <v>Schlagwurf (Stab)</v>
      </c>
      <c r="AB22" s="24" t="str">
        <f>IF(Wettkampfdaten!$F$12="","",Wettkampfdaten!$F$12)</f>
        <v>Hindernissprint-Staffel</v>
      </c>
      <c r="AC22" s="24" t="str">
        <f>IF(Wettkampfdaten!$F$13="","",Wettkampfdaten!$F$13)</f>
        <v/>
      </c>
      <c r="AD22" s="24" t="str">
        <f>IF(Wettkampfdaten!$F$14="","",Wettkampfdaten!$F$14)</f>
        <v/>
      </c>
    </row>
    <row r="23" spans="1:30" ht="15.75" thickBot="1" x14ac:dyDescent="0.25">
      <c r="A23" s="156">
        <f>IF('U12'!B23="","",'U12'!B23)</f>
        <v>211</v>
      </c>
      <c r="B23" s="157" t="str">
        <f>IF('U12'!C23="","",'U12'!C23)</f>
        <v>Mantcheva</v>
      </c>
      <c r="C23" s="158" t="str">
        <f>IF('U12'!D23="","",'U12'!D23)</f>
        <v>Nevena</v>
      </c>
      <c r="D23" s="157" t="str">
        <f>IF('U12'!H23="","",'U12'!H23)</f>
        <v>Eintracht Frankfurt</v>
      </c>
      <c r="E23" s="159">
        <f>IF('U12'!E23="","",'U12'!E23)</f>
        <v>2013</v>
      </c>
      <c r="F23" s="160" t="str">
        <f>IF('U12'!F23="","",'U12'!F23)</f>
        <v>w</v>
      </c>
      <c r="G23" s="292"/>
      <c r="H23" s="145" t="str">
        <f>IF(G23="","",RANK(G23,Hilfe!$A$1:$A$176,Wettkampfdaten!$G$9))</f>
        <v/>
      </c>
      <c r="I23" s="292"/>
      <c r="J23" s="145" t="str">
        <f>IF(I23="","",RANK(I23,Hilfe!$B$1:$B$176,Wettkampfdaten!$G$10))</f>
        <v/>
      </c>
      <c r="K23" s="292"/>
      <c r="L23" s="145" t="str">
        <f>IF(K23="","",RANK(K23,Hilfe!$C$1:$C$176,Wettkampfdaten!$G$11))</f>
        <v/>
      </c>
      <c r="M23" s="292"/>
      <c r="N23" s="145" t="str">
        <f>IF(M23="","",RANK(M23,Hilfe!$D$1:$D$176,Wettkampfdaten!$G$12))</f>
        <v/>
      </c>
      <c r="O23" s="141"/>
      <c r="P23" s="145" t="str">
        <f>IF(O23="","",RANK(O23,Hilfe!$E$1:$E$176,Wettkampfdaten!$G$13))</f>
        <v/>
      </c>
      <c r="Q23" s="141"/>
      <c r="R23" s="145" t="str">
        <f>IF(Q23="","",RANK(Q23,Hilfe!$F$1:$F$176,Wettkampfdaten!$G$14))</f>
        <v/>
      </c>
      <c r="S23" s="175" t="str">
        <f t="shared" si="1"/>
        <v/>
      </c>
      <c r="T23" s="176" t="str">
        <f>IF(S23="","",RANK(S23,Hilfe!$G$1:$G$176,1))</f>
        <v/>
      </c>
      <c r="U23" s="55" t="str">
        <f>Wettkampfdaten!$A$3</f>
        <v>KiLa Wettkampf Altenstadt 2024</v>
      </c>
      <c r="V23" s="56" t="str">
        <f>Wettkampfdaten!$D$3</f>
        <v>08./09.06.2024</v>
      </c>
      <c r="W23" s="58" t="str">
        <f>Wettkampfdaten!$F$3</f>
        <v>Altenstadt</v>
      </c>
      <c r="X23" s="57" t="s">
        <v>30</v>
      </c>
      <c r="Y23" s="24" t="str">
        <f>IF(Wettkampfdaten!$F$9="","",Wettkampfdaten!$F$9)</f>
        <v>Gehen</v>
      </c>
      <c r="Z23" s="24" t="str">
        <f>IF(Wettkampfdaten!$F$10="","",Wettkampfdaten!$F$10)</f>
        <v>5-Sprung</v>
      </c>
      <c r="AA23" s="24" t="str">
        <f>IF(Wettkampfdaten!$F$11="","",Wettkampfdaten!$F$11)</f>
        <v>Schlagwurf (Stab)</v>
      </c>
      <c r="AB23" s="24" t="str">
        <f>IF(Wettkampfdaten!$F$12="","",Wettkampfdaten!$F$12)</f>
        <v>Hindernissprint-Staffel</v>
      </c>
      <c r="AC23" s="24" t="str">
        <f>IF(Wettkampfdaten!$F$13="","",Wettkampfdaten!$F$13)</f>
        <v/>
      </c>
      <c r="AD23" s="24" t="str">
        <f>IF(Wettkampfdaten!$F$14="","",Wettkampfdaten!$F$14)</f>
        <v/>
      </c>
    </row>
    <row r="24" spans="1:30" x14ac:dyDescent="0.2">
      <c r="A24" s="240">
        <f>IF('U12'!B24="","",'U12'!B24)</f>
        <v>301</v>
      </c>
      <c r="B24" s="233" t="str">
        <f>IF('U12'!C24="","",'U12'!C24)</f>
        <v>Freitag</v>
      </c>
      <c r="C24" s="241" t="str">
        <f>IF('U12'!D24="","",'U12'!D24)</f>
        <v>Albert</v>
      </c>
      <c r="D24" s="233" t="str">
        <f>IF('U12'!H24="","",'U12'!H24)</f>
        <v>TV Echzell</v>
      </c>
      <c r="E24" s="242">
        <f>IF('U12'!E24="","",'U12'!E24)</f>
        <v>2013</v>
      </c>
      <c r="F24" s="243" t="str">
        <f>IF('U12'!F24="","",'U12'!F24)</f>
        <v>m</v>
      </c>
      <c r="G24" s="293"/>
      <c r="H24" s="182" t="str">
        <f>IF(G24="","",RANK(G24,Hilfe!$A$1:$A$176,Wettkampfdaten!$G$9))</f>
        <v/>
      </c>
      <c r="I24" s="293"/>
      <c r="J24" s="182" t="str">
        <f>IF(I24="","",RANK(I24,Hilfe!$B$1:$B$176,Wettkampfdaten!$G$10))</f>
        <v/>
      </c>
      <c r="K24" s="293"/>
      <c r="L24" s="182" t="str">
        <f>IF(K24="","",RANK(K24,Hilfe!$C$1:$C$176,Wettkampfdaten!$G$11))</f>
        <v/>
      </c>
      <c r="M24" s="293"/>
      <c r="N24" s="182" t="str">
        <f>IF(M24="","",RANK(M24,Hilfe!$D$1:$D$176,Wettkampfdaten!$G$12))</f>
        <v/>
      </c>
      <c r="O24" s="181"/>
      <c r="P24" s="182" t="str">
        <f>IF(O24="","",RANK(O24,Hilfe!$E$1:$E$176,Wettkampfdaten!$G$13))</f>
        <v/>
      </c>
      <c r="Q24" s="181"/>
      <c r="R24" s="182" t="str">
        <f>IF(Q24="","",RANK(Q24,Hilfe!$F$1:$F$176,Wettkampfdaten!$G$14))</f>
        <v/>
      </c>
      <c r="S24" s="183" t="str">
        <f t="shared" si="1"/>
        <v/>
      </c>
      <c r="T24" s="171" t="str">
        <f>IF(S24="","",RANK(S24,Hilfe!$G$1:$G$176,1))</f>
        <v/>
      </c>
      <c r="U24" s="55" t="str">
        <f>Wettkampfdaten!$A$3</f>
        <v>KiLa Wettkampf Altenstadt 2024</v>
      </c>
      <c r="V24" s="56" t="str">
        <f>Wettkampfdaten!$D$3</f>
        <v>08./09.06.2024</v>
      </c>
      <c r="W24" s="58" t="str">
        <f>Wettkampfdaten!$F$3</f>
        <v>Altenstadt</v>
      </c>
      <c r="X24" s="57" t="s">
        <v>30</v>
      </c>
      <c r="Y24" s="24" t="str">
        <f>IF(Wettkampfdaten!$F$9="","",Wettkampfdaten!$F$9)</f>
        <v>Gehen</v>
      </c>
      <c r="Z24" s="24" t="str">
        <f>IF(Wettkampfdaten!$F$10="","",Wettkampfdaten!$F$10)</f>
        <v>5-Sprung</v>
      </c>
      <c r="AA24" s="24" t="str">
        <f>IF(Wettkampfdaten!$F$11="","",Wettkampfdaten!$F$11)</f>
        <v>Schlagwurf (Stab)</v>
      </c>
      <c r="AB24" s="24" t="str">
        <f>IF(Wettkampfdaten!$F$12="","",Wettkampfdaten!$F$12)</f>
        <v>Hindernissprint-Staffel</v>
      </c>
      <c r="AC24" s="24" t="str">
        <f>IF(Wettkampfdaten!$F$13="","",Wettkampfdaten!$F$13)</f>
        <v/>
      </c>
      <c r="AD24" s="24" t="str">
        <f>IF(Wettkampfdaten!$F$14="","",Wettkampfdaten!$F$14)</f>
        <v/>
      </c>
    </row>
    <row r="25" spans="1:30" x14ac:dyDescent="0.2">
      <c r="A25" s="228">
        <f>IF('U12'!B25="","",'U12'!B25)</f>
        <v>302</v>
      </c>
      <c r="B25" s="229" t="str">
        <f>IF('U12'!C25="","",'U12'!C25)</f>
        <v>Gies</v>
      </c>
      <c r="C25" s="230" t="str">
        <f>IF('U12'!D25="","",'U12'!D25)</f>
        <v>Theodor</v>
      </c>
      <c r="D25" s="229" t="str">
        <f>IF('U12'!H25="","",'U12'!H25)</f>
        <v>TV Echzell</v>
      </c>
      <c r="E25" s="231">
        <f>IF('U12'!E25="","",'U12'!E25)</f>
        <v>2013</v>
      </c>
      <c r="F25" s="232" t="str">
        <f>IF('U12'!F25="","",'U12'!F25)</f>
        <v>m</v>
      </c>
      <c r="G25" s="288"/>
      <c r="H25" s="144" t="str">
        <f>IF(G25="","",RANK(G25,Hilfe!$A$1:$A$176,Wettkampfdaten!$G$9))</f>
        <v/>
      </c>
      <c r="I25" s="288"/>
      <c r="J25" s="144" t="str">
        <f>IF(I25="","",RANK(I25,Hilfe!$B$1:$B$176,Wettkampfdaten!$G$10))</f>
        <v/>
      </c>
      <c r="K25" s="288"/>
      <c r="L25" s="144" t="str">
        <f>IF(K25="","",RANK(K25,Hilfe!$C$1:$C$176,Wettkampfdaten!$G$11))</f>
        <v/>
      </c>
      <c r="M25" s="288"/>
      <c r="N25" s="144" t="str">
        <f>IF(M25="","",RANK(M25,Hilfe!$D$1:$D$176,Wettkampfdaten!$G$12))</f>
        <v/>
      </c>
      <c r="O25" s="139"/>
      <c r="P25" s="144" t="str">
        <f>IF(O25="","",RANK(O25,Hilfe!$E$1:$E$176,Wettkampfdaten!$G$13))</f>
        <v/>
      </c>
      <c r="Q25" s="139"/>
      <c r="R25" s="144" t="str">
        <f>IF(Q25="","",RANK(Q25,Hilfe!$F$1:$F$176,Wettkampfdaten!$G$14))</f>
        <v/>
      </c>
      <c r="S25" s="173" t="str">
        <f t="shared" si="1"/>
        <v/>
      </c>
      <c r="T25" s="170" t="str">
        <f>IF(S25="","",RANK(S25,Hilfe!$G$1:$G$176,1))</f>
        <v/>
      </c>
      <c r="U25" s="55" t="str">
        <f>Wettkampfdaten!$A$3</f>
        <v>KiLa Wettkampf Altenstadt 2024</v>
      </c>
      <c r="V25" s="56" t="str">
        <f>Wettkampfdaten!$D$3</f>
        <v>08./09.06.2024</v>
      </c>
      <c r="W25" s="58" t="str">
        <f>Wettkampfdaten!$F$3</f>
        <v>Altenstadt</v>
      </c>
      <c r="X25" s="57" t="s">
        <v>30</v>
      </c>
      <c r="Y25" s="24" t="str">
        <f>IF(Wettkampfdaten!$F$9="","",Wettkampfdaten!$F$9)</f>
        <v>Gehen</v>
      </c>
      <c r="Z25" s="24" t="str">
        <f>IF(Wettkampfdaten!$F$10="","",Wettkampfdaten!$F$10)</f>
        <v>5-Sprung</v>
      </c>
      <c r="AA25" s="24" t="str">
        <f>IF(Wettkampfdaten!$F$11="","",Wettkampfdaten!$F$11)</f>
        <v>Schlagwurf (Stab)</v>
      </c>
      <c r="AB25" s="24" t="str">
        <f>IF(Wettkampfdaten!$F$12="","",Wettkampfdaten!$F$12)</f>
        <v>Hindernissprint-Staffel</v>
      </c>
      <c r="AC25" s="24" t="str">
        <f>IF(Wettkampfdaten!$F$13="","",Wettkampfdaten!$F$13)</f>
        <v/>
      </c>
      <c r="AD25" s="24" t="str">
        <f>IF(Wettkampfdaten!$F$14="","",Wettkampfdaten!$F$14)</f>
        <v/>
      </c>
    </row>
    <row r="26" spans="1:30" x14ac:dyDescent="0.2">
      <c r="A26" s="228">
        <f>IF('U12'!B26="","",'U12'!B26)</f>
        <v>303</v>
      </c>
      <c r="B26" s="229" t="str">
        <f>IF('U12'!C26="","",'U12'!C26)</f>
        <v>Müller</v>
      </c>
      <c r="C26" s="230" t="str">
        <f>IF('U12'!D26="","",'U12'!D26)</f>
        <v>Josha</v>
      </c>
      <c r="D26" s="233" t="str">
        <f>IF('U12'!H26="","",'U12'!H26)</f>
        <v>TV Echzell</v>
      </c>
      <c r="E26" s="231">
        <f>IF('U12'!E26="","",'U12'!E26)</f>
        <v>2014</v>
      </c>
      <c r="F26" s="232" t="str">
        <f>IF('U12'!F26="","",'U12'!F26)</f>
        <v>m</v>
      </c>
      <c r="G26" s="289"/>
      <c r="H26" s="144" t="str">
        <f>IF(G26="","",RANK(G26,Hilfe!$A$1:$A$176,Wettkampfdaten!$G$9))</f>
        <v/>
      </c>
      <c r="I26" s="289"/>
      <c r="J26" s="144" t="str">
        <f>IF(I26="","",RANK(I26,Hilfe!$B$1:$B$176,Wettkampfdaten!$G$10))</f>
        <v/>
      </c>
      <c r="K26" s="289"/>
      <c r="L26" s="144" t="str">
        <f>IF(K26="","",RANK(K26,Hilfe!$C$1:$C$176,Wettkampfdaten!$G$11))</f>
        <v/>
      </c>
      <c r="M26" s="289"/>
      <c r="N26" s="144" t="str">
        <f>IF(M26="","",RANK(M26,Hilfe!$D$1:$D$176,Wettkampfdaten!$G$12))</f>
        <v/>
      </c>
      <c r="O26" s="140"/>
      <c r="P26" s="144" t="str">
        <f>IF(O26="","",RANK(O26,Hilfe!$E$1:$E$176,Wettkampfdaten!$G$13))</f>
        <v/>
      </c>
      <c r="Q26" s="140"/>
      <c r="R26" s="144" t="str">
        <f>IF(Q26="","",RANK(Q26,Hilfe!$F$1:$F$176,Wettkampfdaten!$G$14))</f>
        <v/>
      </c>
      <c r="S26" s="174" t="str">
        <f t="shared" si="1"/>
        <v/>
      </c>
      <c r="T26" s="171" t="str">
        <f>IF(S26="","",RANK(S26,Hilfe!$G$1:$G$176,1))</f>
        <v/>
      </c>
      <c r="U26" s="55" t="str">
        <f>Wettkampfdaten!$A$3</f>
        <v>KiLa Wettkampf Altenstadt 2024</v>
      </c>
      <c r="V26" s="56" t="str">
        <f>Wettkampfdaten!$D$3</f>
        <v>08./09.06.2024</v>
      </c>
      <c r="W26" s="58" t="str">
        <f>Wettkampfdaten!$F$3</f>
        <v>Altenstadt</v>
      </c>
      <c r="X26" s="57" t="s">
        <v>30</v>
      </c>
      <c r="Y26" s="24" t="str">
        <f>IF(Wettkampfdaten!$F$9="","",Wettkampfdaten!$F$9)</f>
        <v>Gehen</v>
      </c>
      <c r="Z26" s="24" t="str">
        <f>IF(Wettkampfdaten!$F$10="","",Wettkampfdaten!$F$10)</f>
        <v>5-Sprung</v>
      </c>
      <c r="AA26" s="24" t="str">
        <f>IF(Wettkampfdaten!$F$11="","",Wettkampfdaten!$F$11)</f>
        <v>Schlagwurf (Stab)</v>
      </c>
      <c r="AB26" s="24" t="str">
        <f>IF(Wettkampfdaten!$F$12="","",Wettkampfdaten!$F$12)</f>
        <v>Hindernissprint-Staffel</v>
      </c>
      <c r="AC26" s="24" t="str">
        <f>IF(Wettkampfdaten!$F$13="","",Wettkampfdaten!$F$13)</f>
        <v/>
      </c>
      <c r="AD26" s="24" t="str">
        <f>IF(Wettkampfdaten!$F$14="","",Wettkampfdaten!$F$14)</f>
        <v/>
      </c>
    </row>
    <row r="27" spans="1:30" x14ac:dyDescent="0.2">
      <c r="A27" s="228">
        <f>IF('U12'!B27="","",'U12'!B27)</f>
        <v>304</v>
      </c>
      <c r="B27" s="229" t="str">
        <f>IF('U12'!C27="","",'U12'!C27)</f>
        <v>Knöpp</v>
      </c>
      <c r="C27" s="230" t="str">
        <f>IF('U12'!D27="","",'U12'!D27)</f>
        <v>Eliah</v>
      </c>
      <c r="D27" s="229" t="str">
        <f>IF('U12'!H27="","",'U12'!H27)</f>
        <v>TV Echzell</v>
      </c>
      <c r="E27" s="231">
        <f>IF('U12'!E27="","",'U12'!E27)</f>
        <v>2014</v>
      </c>
      <c r="F27" s="232" t="str">
        <f>IF('U12'!F27="","",'U12'!F27)</f>
        <v>m</v>
      </c>
      <c r="G27" s="288"/>
      <c r="H27" s="144" t="str">
        <f>IF(G27="","",RANK(G27,Hilfe!$A$1:$A$176,Wettkampfdaten!$G$9))</f>
        <v/>
      </c>
      <c r="I27" s="288"/>
      <c r="J27" s="144" t="str">
        <f>IF(I27="","",RANK(I27,Hilfe!$B$1:$B$176,Wettkampfdaten!$G$10))</f>
        <v/>
      </c>
      <c r="K27" s="288"/>
      <c r="L27" s="144" t="str">
        <f>IF(K27="","",RANK(K27,Hilfe!$C$1:$C$176,Wettkampfdaten!$G$11))</f>
        <v/>
      </c>
      <c r="M27" s="288"/>
      <c r="N27" s="144" t="str">
        <f>IF(M27="","",RANK(M27,Hilfe!$D$1:$D$176,Wettkampfdaten!$G$12))</f>
        <v/>
      </c>
      <c r="O27" s="139"/>
      <c r="P27" s="144" t="str">
        <f>IF(O27="","",RANK(O27,Hilfe!$E$1:$E$176,Wettkampfdaten!$G$13))</f>
        <v/>
      </c>
      <c r="Q27" s="139"/>
      <c r="R27" s="144" t="str">
        <f>IF(Q27="","",RANK(Q27,Hilfe!$F$1:$F$176,Wettkampfdaten!$G$14))</f>
        <v/>
      </c>
      <c r="S27" s="173" t="str">
        <f t="shared" si="1"/>
        <v/>
      </c>
      <c r="T27" s="170" t="str">
        <f>IF(S27="","",RANK(S27,Hilfe!$G$1:$G$176,1))</f>
        <v/>
      </c>
      <c r="U27" s="55" t="str">
        <f>Wettkampfdaten!$A$3</f>
        <v>KiLa Wettkampf Altenstadt 2024</v>
      </c>
      <c r="V27" s="56" t="str">
        <f>Wettkampfdaten!$D$3</f>
        <v>08./09.06.2024</v>
      </c>
      <c r="W27" s="58" t="str">
        <f>Wettkampfdaten!$F$3</f>
        <v>Altenstadt</v>
      </c>
      <c r="X27" s="57" t="s">
        <v>30</v>
      </c>
      <c r="Y27" s="24" t="str">
        <f>IF(Wettkampfdaten!$F$9="","",Wettkampfdaten!$F$9)</f>
        <v>Gehen</v>
      </c>
      <c r="Z27" s="24" t="str">
        <f>IF(Wettkampfdaten!$F$10="","",Wettkampfdaten!$F$10)</f>
        <v>5-Sprung</v>
      </c>
      <c r="AA27" s="24" t="str">
        <f>IF(Wettkampfdaten!$F$11="","",Wettkampfdaten!$F$11)</f>
        <v>Schlagwurf (Stab)</v>
      </c>
      <c r="AB27" s="24" t="str">
        <f>IF(Wettkampfdaten!$F$12="","",Wettkampfdaten!$F$12)</f>
        <v>Hindernissprint-Staffel</v>
      </c>
      <c r="AC27" s="24" t="str">
        <f>IF(Wettkampfdaten!$F$13="","",Wettkampfdaten!$F$13)</f>
        <v/>
      </c>
      <c r="AD27" s="24" t="str">
        <f>IF(Wettkampfdaten!$F$14="","",Wettkampfdaten!$F$14)</f>
        <v/>
      </c>
    </row>
    <row r="28" spans="1:30" x14ac:dyDescent="0.2">
      <c r="A28" s="228">
        <f>IF('U12'!B28="","",'U12'!B28)</f>
        <v>305</v>
      </c>
      <c r="B28" s="229" t="str">
        <f>IF('U12'!C28="","",'U12'!C28)</f>
        <v>Kramer</v>
      </c>
      <c r="C28" s="230" t="str">
        <f>IF('U12'!D28="","",'U12'!D28)</f>
        <v>Miko</v>
      </c>
      <c r="D28" s="233" t="str">
        <f>IF('U12'!H28="","",'U12'!H28)</f>
        <v>TV Echzell</v>
      </c>
      <c r="E28" s="231">
        <f>IF('U12'!E28="","",'U12'!E28)</f>
        <v>2013</v>
      </c>
      <c r="F28" s="232" t="str">
        <f>IF('U12'!F28="","",'U12'!F28)</f>
        <v>m</v>
      </c>
      <c r="G28" s="289"/>
      <c r="H28" s="144" t="str">
        <f>IF(G28="","",RANK(G28,Hilfe!$A$1:$A$176,Wettkampfdaten!$G$9))</f>
        <v/>
      </c>
      <c r="I28" s="289"/>
      <c r="J28" s="144" t="str">
        <f>IF(I28="","",RANK(I28,Hilfe!$B$1:$B$176,Wettkampfdaten!$G$10))</f>
        <v/>
      </c>
      <c r="K28" s="289"/>
      <c r="L28" s="144" t="str">
        <f>IF(K28="","",RANK(K28,Hilfe!$C$1:$C$176,Wettkampfdaten!$G$11))</f>
        <v/>
      </c>
      <c r="M28" s="289"/>
      <c r="N28" s="144" t="str">
        <f>IF(M28="","",RANK(M28,Hilfe!$D$1:$D$176,Wettkampfdaten!$G$12))</f>
        <v/>
      </c>
      <c r="O28" s="140"/>
      <c r="P28" s="144" t="str">
        <f>IF(O28="","",RANK(O28,Hilfe!$E$1:$E$176,Wettkampfdaten!$G$13))</f>
        <v/>
      </c>
      <c r="Q28" s="140"/>
      <c r="R28" s="144" t="str">
        <f>IF(Q28="","",RANK(Q28,Hilfe!$F$1:$F$176,Wettkampfdaten!$G$14))</f>
        <v/>
      </c>
      <c r="S28" s="174" t="str">
        <f t="shared" si="1"/>
        <v/>
      </c>
      <c r="T28" s="171" t="str">
        <f>IF(S28="","",RANK(S28,Hilfe!$G$1:$G$176,1))</f>
        <v/>
      </c>
      <c r="U28" s="55" t="str">
        <f>Wettkampfdaten!$A$3</f>
        <v>KiLa Wettkampf Altenstadt 2024</v>
      </c>
      <c r="V28" s="56" t="str">
        <f>Wettkampfdaten!$D$3</f>
        <v>08./09.06.2024</v>
      </c>
      <c r="W28" s="58" t="str">
        <f>Wettkampfdaten!$F$3</f>
        <v>Altenstadt</v>
      </c>
      <c r="X28" s="57" t="s">
        <v>30</v>
      </c>
      <c r="Y28" s="24" t="str">
        <f>IF(Wettkampfdaten!$F$9="","",Wettkampfdaten!$F$9)</f>
        <v>Gehen</v>
      </c>
      <c r="Z28" s="24" t="str">
        <f>IF(Wettkampfdaten!$F$10="","",Wettkampfdaten!$F$10)</f>
        <v>5-Sprung</v>
      </c>
      <c r="AA28" s="24" t="str">
        <f>IF(Wettkampfdaten!$F$11="","",Wettkampfdaten!$F$11)</f>
        <v>Schlagwurf (Stab)</v>
      </c>
      <c r="AB28" s="24" t="str">
        <f>IF(Wettkampfdaten!$F$12="","",Wettkampfdaten!$F$12)</f>
        <v>Hindernissprint-Staffel</v>
      </c>
      <c r="AC28" s="24" t="str">
        <f>IF(Wettkampfdaten!$F$13="","",Wettkampfdaten!$F$13)</f>
        <v/>
      </c>
      <c r="AD28" s="24" t="str">
        <f>IF(Wettkampfdaten!$F$14="","",Wettkampfdaten!$F$14)</f>
        <v/>
      </c>
    </row>
    <row r="29" spans="1:30" x14ac:dyDescent="0.2">
      <c r="A29" s="228">
        <f>IF('U12'!B29="","",'U12'!B29)</f>
        <v>306</v>
      </c>
      <c r="B29" s="229" t="str">
        <f>IF('U12'!C29="","",'U12'!C29)</f>
        <v>Menstab</v>
      </c>
      <c r="C29" s="230" t="str">
        <f>IF('U12'!D29="","",'U12'!D29)</f>
        <v>Sesuna</v>
      </c>
      <c r="D29" s="229" t="str">
        <f>IF('U12'!H29="","",'U12'!H29)</f>
        <v>TV Echzell</v>
      </c>
      <c r="E29" s="231">
        <f>IF('U12'!E29="","",'U12'!E29)</f>
        <v>2013</v>
      </c>
      <c r="F29" s="232" t="str">
        <f>IF('U12'!F29="","",'U12'!F29)</f>
        <v>w</v>
      </c>
      <c r="G29" s="288"/>
      <c r="H29" s="144" t="str">
        <f>IF(G29="","",RANK(G29,Hilfe!$A$1:$A$176,Wettkampfdaten!$G$9))</f>
        <v/>
      </c>
      <c r="I29" s="288"/>
      <c r="J29" s="144" t="str">
        <f>IF(I29="","",RANK(I29,Hilfe!$B$1:$B$176,Wettkampfdaten!$G$10))</f>
        <v/>
      </c>
      <c r="K29" s="288"/>
      <c r="L29" s="144" t="str">
        <f>IF(K29="","",RANK(K29,Hilfe!$C$1:$C$176,Wettkampfdaten!$G$11))</f>
        <v/>
      </c>
      <c r="M29" s="288"/>
      <c r="N29" s="144" t="str">
        <f>IF(M29="","",RANK(M29,Hilfe!$D$1:$D$176,Wettkampfdaten!$G$12))</f>
        <v/>
      </c>
      <c r="O29" s="139"/>
      <c r="P29" s="144" t="str">
        <f>IF(O29="","",RANK(O29,Hilfe!$E$1:$E$176,Wettkampfdaten!$G$13))</f>
        <v/>
      </c>
      <c r="Q29" s="139"/>
      <c r="R29" s="144" t="str">
        <f>IF(Q29="","",RANK(Q29,Hilfe!$F$1:$F$176,Wettkampfdaten!$G$14))</f>
        <v/>
      </c>
      <c r="S29" s="173" t="str">
        <f t="shared" si="1"/>
        <v/>
      </c>
      <c r="T29" s="170" t="str">
        <f>IF(S29="","",RANK(S29,Hilfe!$G$1:$G$176,1))</f>
        <v/>
      </c>
      <c r="U29" s="55" t="str">
        <f>Wettkampfdaten!$A$3</f>
        <v>KiLa Wettkampf Altenstadt 2024</v>
      </c>
      <c r="V29" s="56" t="str">
        <f>Wettkampfdaten!$D$3</f>
        <v>08./09.06.2024</v>
      </c>
      <c r="W29" s="58" t="str">
        <f>Wettkampfdaten!$F$3</f>
        <v>Altenstadt</v>
      </c>
      <c r="X29" s="57" t="s">
        <v>30</v>
      </c>
      <c r="Y29" s="24" t="str">
        <f>IF(Wettkampfdaten!$F$9="","",Wettkampfdaten!$F$9)</f>
        <v>Gehen</v>
      </c>
      <c r="Z29" s="24" t="str">
        <f>IF(Wettkampfdaten!$F$10="","",Wettkampfdaten!$F$10)</f>
        <v>5-Sprung</v>
      </c>
      <c r="AA29" s="24" t="str">
        <f>IF(Wettkampfdaten!$F$11="","",Wettkampfdaten!$F$11)</f>
        <v>Schlagwurf (Stab)</v>
      </c>
      <c r="AB29" s="24" t="str">
        <f>IF(Wettkampfdaten!$F$12="","",Wettkampfdaten!$F$12)</f>
        <v>Hindernissprint-Staffel</v>
      </c>
      <c r="AC29" s="24" t="str">
        <f>IF(Wettkampfdaten!$F$13="","",Wettkampfdaten!$F$13)</f>
        <v/>
      </c>
      <c r="AD29" s="24" t="str">
        <f>IF(Wettkampfdaten!$F$14="","",Wettkampfdaten!$F$14)</f>
        <v/>
      </c>
    </row>
    <row r="30" spans="1:30" x14ac:dyDescent="0.2">
      <c r="A30" s="228">
        <f>IF('U12'!B30="","",'U12'!B30)</f>
        <v>307</v>
      </c>
      <c r="B30" s="229" t="str">
        <f>IF('U12'!C30="","",'U12'!C30)</f>
        <v>Rüster</v>
      </c>
      <c r="C30" s="230" t="str">
        <f>IF('U12'!D30="","",'U12'!D30)</f>
        <v>Ayleen</v>
      </c>
      <c r="D30" s="233" t="str">
        <f>IF('U12'!H30="","",'U12'!H30)</f>
        <v>TV Echzell</v>
      </c>
      <c r="E30" s="231">
        <f>IF('U12'!E30="","",'U12'!E30)</f>
        <v>2013</v>
      </c>
      <c r="F30" s="232" t="str">
        <f>IF('U12'!F30="","",'U12'!F30)</f>
        <v>w</v>
      </c>
      <c r="G30" s="289"/>
      <c r="H30" s="144" t="str">
        <f>IF(G30="","",RANK(G30,Hilfe!$A$1:$A$176,Wettkampfdaten!$G$9))</f>
        <v/>
      </c>
      <c r="I30" s="289"/>
      <c r="J30" s="144" t="str">
        <f>IF(I30="","",RANK(I30,Hilfe!$B$1:$B$176,Wettkampfdaten!$G$10))</f>
        <v/>
      </c>
      <c r="K30" s="289"/>
      <c r="L30" s="144" t="str">
        <f>IF(K30="","",RANK(K30,Hilfe!$C$1:$C$176,Wettkampfdaten!$G$11))</f>
        <v/>
      </c>
      <c r="M30" s="289"/>
      <c r="N30" s="144" t="str">
        <f>IF(M30="","",RANK(M30,Hilfe!$D$1:$D$176,Wettkampfdaten!$G$12))</f>
        <v/>
      </c>
      <c r="O30" s="140"/>
      <c r="P30" s="144" t="str">
        <f>IF(O30="","",RANK(O30,Hilfe!$E$1:$E$176,Wettkampfdaten!$G$13))</f>
        <v/>
      </c>
      <c r="Q30" s="140"/>
      <c r="R30" s="144" t="str">
        <f>IF(Q30="","",RANK(Q30,Hilfe!$F$1:$F$176,Wettkampfdaten!$G$14))</f>
        <v/>
      </c>
      <c r="S30" s="174" t="str">
        <f t="shared" si="1"/>
        <v/>
      </c>
      <c r="T30" s="171" t="str">
        <f>IF(S30="","",RANK(S30,Hilfe!$G$1:$G$176,1))</f>
        <v/>
      </c>
      <c r="U30" s="55" t="str">
        <f>Wettkampfdaten!$A$3</f>
        <v>KiLa Wettkampf Altenstadt 2024</v>
      </c>
      <c r="V30" s="56" t="str">
        <f>Wettkampfdaten!$D$3</f>
        <v>08./09.06.2024</v>
      </c>
      <c r="W30" s="58" t="str">
        <f>Wettkampfdaten!$F$3</f>
        <v>Altenstadt</v>
      </c>
      <c r="X30" s="57" t="s">
        <v>30</v>
      </c>
      <c r="Y30" s="24" t="str">
        <f>IF(Wettkampfdaten!$F$9="","",Wettkampfdaten!$F$9)</f>
        <v>Gehen</v>
      </c>
      <c r="Z30" s="24" t="str">
        <f>IF(Wettkampfdaten!$F$10="","",Wettkampfdaten!$F$10)</f>
        <v>5-Sprung</v>
      </c>
      <c r="AA30" s="24" t="str">
        <f>IF(Wettkampfdaten!$F$11="","",Wettkampfdaten!$F$11)</f>
        <v>Schlagwurf (Stab)</v>
      </c>
      <c r="AB30" s="24" t="str">
        <f>IF(Wettkampfdaten!$F$12="","",Wettkampfdaten!$F$12)</f>
        <v>Hindernissprint-Staffel</v>
      </c>
      <c r="AC30" s="24" t="str">
        <f>IF(Wettkampfdaten!$F$13="","",Wettkampfdaten!$F$13)</f>
        <v/>
      </c>
      <c r="AD30" s="24" t="str">
        <f>IF(Wettkampfdaten!$F$14="","",Wettkampfdaten!$F$14)</f>
        <v/>
      </c>
    </row>
    <row r="31" spans="1:30" x14ac:dyDescent="0.2">
      <c r="A31" s="228">
        <f>IF('U12'!B31="","",'U12'!B31)</f>
        <v>308</v>
      </c>
      <c r="B31" s="229" t="str">
        <f>IF('U12'!C31="","",'U12'!C31)</f>
        <v>Rühl</v>
      </c>
      <c r="C31" s="230" t="str">
        <f>IF('U12'!D31="","",'U12'!D31)</f>
        <v>Melina</v>
      </c>
      <c r="D31" s="229" t="str">
        <f>IF('U12'!H31="","",'U12'!H31)</f>
        <v>TV Echzell</v>
      </c>
      <c r="E31" s="231">
        <f>IF('U12'!E31="","",'U12'!E31)</f>
        <v>2013</v>
      </c>
      <c r="F31" s="232" t="str">
        <f>IF('U12'!F31="","",'U12'!F31)</f>
        <v>w</v>
      </c>
      <c r="G31" s="288"/>
      <c r="H31" s="144" t="str">
        <f>IF(G31="","",RANK(G31,Hilfe!$A$1:$A$176,Wettkampfdaten!$G$9))</f>
        <v/>
      </c>
      <c r="I31" s="288"/>
      <c r="J31" s="144" t="str">
        <f>IF(I31="","",RANK(I31,Hilfe!$B$1:$B$176,Wettkampfdaten!$G$10))</f>
        <v/>
      </c>
      <c r="K31" s="288"/>
      <c r="L31" s="144" t="str">
        <f>IF(K31="","",RANK(K31,Hilfe!$C$1:$C$176,Wettkampfdaten!$G$11))</f>
        <v/>
      </c>
      <c r="M31" s="288"/>
      <c r="N31" s="144" t="str">
        <f>IF(M31="","",RANK(M31,Hilfe!$D$1:$D$176,Wettkampfdaten!$G$12))</f>
        <v/>
      </c>
      <c r="O31" s="139"/>
      <c r="P31" s="144" t="str">
        <f>IF(O31="","",RANK(O31,Hilfe!$E$1:$E$176,Wettkampfdaten!$G$13))</f>
        <v/>
      </c>
      <c r="Q31" s="139"/>
      <c r="R31" s="144" t="str">
        <f>IF(Q31="","",RANK(Q31,Hilfe!$F$1:$F$176,Wettkampfdaten!$G$14))</f>
        <v/>
      </c>
      <c r="S31" s="173" t="str">
        <f t="shared" si="1"/>
        <v/>
      </c>
      <c r="T31" s="170" t="str">
        <f>IF(S31="","",RANK(S31,Hilfe!$G$1:$G$176,1))</f>
        <v/>
      </c>
      <c r="U31" s="55" t="str">
        <f>Wettkampfdaten!$A$3</f>
        <v>KiLa Wettkampf Altenstadt 2024</v>
      </c>
      <c r="V31" s="56" t="str">
        <f>Wettkampfdaten!$D$3</f>
        <v>08./09.06.2024</v>
      </c>
      <c r="W31" s="58" t="str">
        <f>Wettkampfdaten!$F$3</f>
        <v>Altenstadt</v>
      </c>
      <c r="X31" s="57" t="s">
        <v>30</v>
      </c>
      <c r="Y31" s="24" t="str">
        <f>IF(Wettkampfdaten!$F$9="","",Wettkampfdaten!$F$9)</f>
        <v>Gehen</v>
      </c>
      <c r="Z31" s="24" t="str">
        <f>IF(Wettkampfdaten!$F$10="","",Wettkampfdaten!$F$10)</f>
        <v>5-Sprung</v>
      </c>
      <c r="AA31" s="24" t="str">
        <f>IF(Wettkampfdaten!$F$11="","",Wettkampfdaten!$F$11)</f>
        <v>Schlagwurf (Stab)</v>
      </c>
      <c r="AB31" s="24" t="str">
        <f>IF(Wettkampfdaten!$F$12="","",Wettkampfdaten!$F$12)</f>
        <v>Hindernissprint-Staffel</v>
      </c>
      <c r="AC31" s="24" t="str">
        <f>IF(Wettkampfdaten!$F$13="","",Wettkampfdaten!$F$13)</f>
        <v/>
      </c>
      <c r="AD31" s="24" t="str">
        <f>IF(Wettkampfdaten!$F$14="","",Wettkampfdaten!$F$14)</f>
        <v/>
      </c>
    </row>
    <row r="32" spans="1:30" x14ac:dyDescent="0.2">
      <c r="A32" s="228" t="str">
        <f>IF('U12'!B32="","",'U12'!B32)</f>
        <v/>
      </c>
      <c r="B32" s="229" t="str">
        <f>IF('U12'!C32="","",'U12'!C32)</f>
        <v/>
      </c>
      <c r="C32" s="230" t="str">
        <f>IF('U12'!D32="","",'U12'!D32)</f>
        <v/>
      </c>
      <c r="D32" s="233" t="str">
        <f>IF('U12'!H32="","",'U12'!H32)</f>
        <v/>
      </c>
      <c r="E32" s="231" t="str">
        <f>IF('U12'!E32="","",'U12'!E32)</f>
        <v/>
      </c>
      <c r="F32" s="232" t="str">
        <f>IF('U12'!F32="","",'U12'!F32)</f>
        <v/>
      </c>
      <c r="G32" s="289"/>
      <c r="H32" s="144" t="str">
        <f>IF(G32="","",RANK(G32,Hilfe!$A$1:$A$176,Wettkampfdaten!$G$9))</f>
        <v/>
      </c>
      <c r="I32" s="289"/>
      <c r="J32" s="144" t="str">
        <f>IF(I32="","",RANK(I32,Hilfe!$B$1:$B$176,Wettkampfdaten!$G$10))</f>
        <v/>
      </c>
      <c r="K32" s="289"/>
      <c r="L32" s="144" t="str">
        <f>IF(K32="","",RANK(K32,Hilfe!$C$1:$C$176,Wettkampfdaten!$G$11))</f>
        <v/>
      </c>
      <c r="M32" s="289"/>
      <c r="N32" s="144" t="str">
        <f>IF(M32="","",RANK(M32,Hilfe!$D$1:$D$176,Wettkampfdaten!$G$12))</f>
        <v/>
      </c>
      <c r="O32" s="140"/>
      <c r="P32" s="144" t="str">
        <f>IF(O32="","",RANK(O32,Hilfe!$E$1:$E$176,Wettkampfdaten!$G$13))</f>
        <v/>
      </c>
      <c r="Q32" s="140"/>
      <c r="R32" s="144" t="str">
        <f>IF(Q32="","",RANK(Q32,Hilfe!$F$1:$F$176,Wettkampfdaten!$G$14))</f>
        <v/>
      </c>
      <c r="S32" s="174" t="str">
        <f t="shared" si="1"/>
        <v/>
      </c>
      <c r="T32" s="171" t="str">
        <f>IF(S32="","",RANK(S32,Hilfe!$G$1:$G$176,1))</f>
        <v/>
      </c>
      <c r="U32" s="55" t="str">
        <f>Wettkampfdaten!$A$3</f>
        <v>KiLa Wettkampf Altenstadt 2024</v>
      </c>
      <c r="V32" s="56" t="str">
        <f>Wettkampfdaten!$D$3</f>
        <v>08./09.06.2024</v>
      </c>
      <c r="W32" s="58" t="str">
        <f>Wettkampfdaten!$F$3</f>
        <v>Altenstadt</v>
      </c>
      <c r="X32" s="57" t="s">
        <v>30</v>
      </c>
      <c r="Y32" s="24" t="str">
        <f>IF(Wettkampfdaten!$F$9="","",Wettkampfdaten!$F$9)</f>
        <v>Gehen</v>
      </c>
      <c r="Z32" s="24" t="str">
        <f>IF(Wettkampfdaten!$F$10="","",Wettkampfdaten!$F$10)</f>
        <v>5-Sprung</v>
      </c>
      <c r="AA32" s="24" t="str">
        <f>IF(Wettkampfdaten!$F$11="","",Wettkampfdaten!$F$11)</f>
        <v>Schlagwurf (Stab)</v>
      </c>
      <c r="AB32" s="24" t="str">
        <f>IF(Wettkampfdaten!$F$12="","",Wettkampfdaten!$F$12)</f>
        <v>Hindernissprint-Staffel</v>
      </c>
      <c r="AC32" s="24" t="str">
        <f>IF(Wettkampfdaten!$F$13="","",Wettkampfdaten!$F$13)</f>
        <v/>
      </c>
      <c r="AD32" s="24" t="str">
        <f>IF(Wettkampfdaten!$F$14="","",Wettkampfdaten!$F$14)</f>
        <v/>
      </c>
    </row>
    <row r="33" spans="1:30" x14ac:dyDescent="0.2">
      <c r="A33" s="228" t="str">
        <f>IF('U12'!B33="","",'U12'!B33)</f>
        <v/>
      </c>
      <c r="B33" s="229" t="str">
        <f>IF('U12'!C33="","",'U12'!C33)</f>
        <v/>
      </c>
      <c r="C33" s="230" t="str">
        <f>IF('U12'!D33="","",'U12'!D33)</f>
        <v/>
      </c>
      <c r="D33" s="229" t="str">
        <f>IF('U12'!H33="","",'U12'!H33)</f>
        <v/>
      </c>
      <c r="E33" s="231" t="str">
        <f>IF('U12'!E33="","",'U12'!E33)</f>
        <v/>
      </c>
      <c r="F33" s="232" t="str">
        <f>IF('U12'!F33="","",'U12'!F33)</f>
        <v/>
      </c>
      <c r="G33" s="288"/>
      <c r="H33" s="144" t="str">
        <f>IF(G33="","",RANK(G33,Hilfe!$A$1:$A$176,Wettkampfdaten!$G$9))</f>
        <v/>
      </c>
      <c r="I33" s="288"/>
      <c r="J33" s="144" t="str">
        <f>IF(I33="","",RANK(I33,Hilfe!$B$1:$B$176,Wettkampfdaten!$G$10))</f>
        <v/>
      </c>
      <c r="K33" s="288"/>
      <c r="L33" s="144" t="str">
        <f>IF(K33="","",RANK(K33,Hilfe!$C$1:$C$176,Wettkampfdaten!$G$11))</f>
        <v/>
      </c>
      <c r="M33" s="288"/>
      <c r="N33" s="144" t="str">
        <f>IF(M33="","",RANK(M33,Hilfe!$D$1:$D$176,Wettkampfdaten!$G$12))</f>
        <v/>
      </c>
      <c r="O33" s="139"/>
      <c r="P33" s="144" t="str">
        <f>IF(O33="","",RANK(O33,Hilfe!$E$1:$E$176,Wettkampfdaten!$G$13))</f>
        <v/>
      </c>
      <c r="Q33" s="139"/>
      <c r="R33" s="144" t="str">
        <f>IF(Q33="","",RANK(Q33,Hilfe!$F$1:$F$176,Wettkampfdaten!$G$14))</f>
        <v/>
      </c>
      <c r="S33" s="173" t="str">
        <f t="shared" si="1"/>
        <v/>
      </c>
      <c r="T33" s="170" t="str">
        <f>IF(S33="","",RANK(S33,Hilfe!$G$1:$G$176,1))</f>
        <v/>
      </c>
      <c r="U33" s="55" t="str">
        <f>Wettkampfdaten!$A$3</f>
        <v>KiLa Wettkampf Altenstadt 2024</v>
      </c>
      <c r="V33" s="56" t="str">
        <f>Wettkampfdaten!$D$3</f>
        <v>08./09.06.2024</v>
      </c>
      <c r="W33" s="58" t="str">
        <f>Wettkampfdaten!$F$3</f>
        <v>Altenstadt</v>
      </c>
      <c r="X33" s="57" t="s">
        <v>30</v>
      </c>
      <c r="Y33" s="24" t="str">
        <f>IF(Wettkampfdaten!$F$9="","",Wettkampfdaten!$F$9)</f>
        <v>Gehen</v>
      </c>
      <c r="Z33" s="24" t="str">
        <f>IF(Wettkampfdaten!$F$10="","",Wettkampfdaten!$F$10)</f>
        <v>5-Sprung</v>
      </c>
      <c r="AA33" s="24" t="str">
        <f>IF(Wettkampfdaten!$F$11="","",Wettkampfdaten!$F$11)</f>
        <v>Schlagwurf (Stab)</v>
      </c>
      <c r="AB33" s="24" t="str">
        <f>IF(Wettkampfdaten!$F$12="","",Wettkampfdaten!$F$12)</f>
        <v>Hindernissprint-Staffel</v>
      </c>
      <c r="AC33" s="24" t="str">
        <f>IF(Wettkampfdaten!$F$13="","",Wettkampfdaten!$F$13)</f>
        <v/>
      </c>
      <c r="AD33" s="24" t="str">
        <f>IF(Wettkampfdaten!$F$14="","",Wettkampfdaten!$F$14)</f>
        <v/>
      </c>
    </row>
    <row r="34" spans="1:30" ht="15.75" thickBot="1" x14ac:dyDescent="0.25">
      <c r="A34" s="234" t="str">
        <f>IF('U12'!B34="","",'U12'!B34)</f>
        <v/>
      </c>
      <c r="B34" s="235" t="str">
        <f>IF('U12'!C34="","",'U12'!C34)</f>
        <v/>
      </c>
      <c r="C34" s="236" t="str">
        <f>IF('U12'!D34="","",'U12'!D34)</f>
        <v/>
      </c>
      <c r="D34" s="237" t="str">
        <f>IF('U12'!H34="","",'U12'!H34)</f>
        <v/>
      </c>
      <c r="E34" s="238" t="str">
        <f>IF('U12'!E34="","",'U12'!E34)</f>
        <v/>
      </c>
      <c r="F34" s="239" t="str">
        <f>IF('U12'!F34="","",'U12'!F34)</f>
        <v/>
      </c>
      <c r="G34" s="290"/>
      <c r="H34" s="178" t="str">
        <f>IF(G34="","",RANK(G34,Hilfe!$A$1:$A$176,Wettkampfdaten!$G$9))</f>
        <v/>
      </c>
      <c r="I34" s="290"/>
      <c r="J34" s="178" t="str">
        <f>IF(I34="","",RANK(I34,Hilfe!$B$1:$B$176,Wettkampfdaten!$G$10))</f>
        <v/>
      </c>
      <c r="K34" s="290"/>
      <c r="L34" s="178" t="str">
        <f>IF(K34="","",RANK(K34,Hilfe!$C$1:$C$176,Wettkampfdaten!$G$11))</f>
        <v/>
      </c>
      <c r="M34" s="290"/>
      <c r="N34" s="178" t="str">
        <f>IF(M34="","",RANK(M34,Hilfe!$D$1:$D$176,Wettkampfdaten!$G$12))</f>
        <v/>
      </c>
      <c r="O34" s="177"/>
      <c r="P34" s="178" t="str">
        <f>IF(O34="","",RANK(O34,Hilfe!$E$1:$E$176,Wettkampfdaten!$G$13))</f>
        <v/>
      </c>
      <c r="Q34" s="177"/>
      <c r="R34" s="178" t="str">
        <f>IF(Q34="","",RANK(Q34,Hilfe!$F$1:$F$176,Wettkampfdaten!$G$14))</f>
        <v/>
      </c>
      <c r="S34" s="179" t="str">
        <f t="shared" si="1"/>
        <v/>
      </c>
      <c r="T34" s="180" t="str">
        <f>IF(S34="","",RANK(S34,Hilfe!$G$1:$G$176,1))</f>
        <v/>
      </c>
      <c r="U34" s="55" t="str">
        <f>Wettkampfdaten!$A$3</f>
        <v>KiLa Wettkampf Altenstadt 2024</v>
      </c>
      <c r="V34" s="56" t="str">
        <f>Wettkampfdaten!$D$3</f>
        <v>08./09.06.2024</v>
      </c>
      <c r="W34" s="58" t="str">
        <f>Wettkampfdaten!$F$3</f>
        <v>Altenstadt</v>
      </c>
      <c r="X34" s="57" t="s">
        <v>30</v>
      </c>
      <c r="Y34" s="24" t="str">
        <f>IF(Wettkampfdaten!$F$9="","",Wettkampfdaten!$F$9)</f>
        <v>Gehen</v>
      </c>
      <c r="Z34" s="24" t="str">
        <f>IF(Wettkampfdaten!$F$10="","",Wettkampfdaten!$F$10)</f>
        <v>5-Sprung</v>
      </c>
      <c r="AA34" s="24" t="str">
        <f>IF(Wettkampfdaten!$F$11="","",Wettkampfdaten!$F$11)</f>
        <v>Schlagwurf (Stab)</v>
      </c>
      <c r="AB34" s="24" t="str">
        <f>IF(Wettkampfdaten!$F$12="","",Wettkampfdaten!$F$12)</f>
        <v>Hindernissprint-Staffel</v>
      </c>
      <c r="AC34" s="24" t="str">
        <f>IF(Wettkampfdaten!$F$13="","",Wettkampfdaten!$F$13)</f>
        <v/>
      </c>
      <c r="AD34" s="24" t="str">
        <f>IF(Wettkampfdaten!$F$14="","",Wettkampfdaten!$F$14)</f>
        <v/>
      </c>
    </row>
    <row r="35" spans="1:30" x14ac:dyDescent="0.2">
      <c r="A35" s="184">
        <f>IF('U12'!B35="","",'U12'!B35)</f>
        <v>401</v>
      </c>
      <c r="B35" s="147" t="str">
        <f>IF('U12'!C35="","",'U12'!C35)</f>
        <v>Bostanica</v>
      </c>
      <c r="C35" s="148" t="str">
        <f>IF('U12'!D35="","",'U12'!D35)</f>
        <v>Nicolas</v>
      </c>
      <c r="D35" s="147" t="str">
        <f>IF('U12'!H35="","",'U12'!H35)</f>
        <v>SV Fun-Ball Dortelweil</v>
      </c>
      <c r="E35" s="149">
        <f>IF('U12'!E35="","",'U12'!E35)</f>
        <v>2013</v>
      </c>
      <c r="F35" s="150" t="str">
        <f>IF('U12'!F35="","",'U12'!F35)</f>
        <v>m</v>
      </c>
      <c r="G35" s="291"/>
      <c r="H35" s="143" t="str">
        <f>IF(G35="","",RANK(G35,Hilfe!$A$1:$A$176,Wettkampfdaten!$G$9))</f>
        <v/>
      </c>
      <c r="I35" s="291"/>
      <c r="J35" s="143" t="str">
        <f>IF(I35="","",RANK(I35,Hilfe!$B$1:$B$176,Wettkampfdaten!$G$10))</f>
        <v/>
      </c>
      <c r="K35" s="291"/>
      <c r="L35" s="143" t="str">
        <f>IF(K35="","",RANK(K35,Hilfe!$C$1:$C$176,Wettkampfdaten!$G$11))</f>
        <v/>
      </c>
      <c r="M35" s="291"/>
      <c r="N35" s="143" t="str">
        <f>IF(M35="","",RANK(M35,Hilfe!$D$1:$D$176,Wettkampfdaten!$G$12))</f>
        <v/>
      </c>
      <c r="O35" s="185"/>
      <c r="P35" s="143" t="str">
        <f>IF(O35="","",RANK(O35,Hilfe!$E$1:$E$176,Wettkampfdaten!$G$13))</f>
        <v/>
      </c>
      <c r="Q35" s="185"/>
      <c r="R35" s="143" t="str">
        <f>IF(Q35="","",RANK(Q35,Hilfe!$F$1:$F$176,Wettkampfdaten!$G$14))</f>
        <v/>
      </c>
      <c r="S35" s="186" t="str">
        <f t="shared" si="1"/>
        <v/>
      </c>
      <c r="T35" s="169" t="str">
        <f>IF(S35="","",RANK(S35,Hilfe!$G$1:$G$176,1))</f>
        <v/>
      </c>
      <c r="U35" s="55" t="str">
        <f>Wettkampfdaten!$A$3</f>
        <v>KiLa Wettkampf Altenstadt 2024</v>
      </c>
      <c r="V35" s="56" t="str">
        <f>Wettkampfdaten!$D$3</f>
        <v>08./09.06.2024</v>
      </c>
      <c r="W35" s="58" t="str">
        <f>Wettkampfdaten!$F$3</f>
        <v>Altenstadt</v>
      </c>
      <c r="X35" s="57" t="s">
        <v>30</v>
      </c>
      <c r="Y35" s="24" t="str">
        <f>IF(Wettkampfdaten!$F$9="","",Wettkampfdaten!$F$9)</f>
        <v>Gehen</v>
      </c>
      <c r="Z35" s="24" t="str">
        <f>IF(Wettkampfdaten!$F$10="","",Wettkampfdaten!$F$10)</f>
        <v>5-Sprung</v>
      </c>
      <c r="AA35" s="24" t="str">
        <f>IF(Wettkampfdaten!$F$11="","",Wettkampfdaten!$F$11)</f>
        <v>Schlagwurf (Stab)</v>
      </c>
      <c r="AB35" s="24" t="str">
        <f>IF(Wettkampfdaten!$F$12="","",Wettkampfdaten!$F$12)</f>
        <v>Hindernissprint-Staffel</v>
      </c>
      <c r="AC35" s="24" t="str">
        <f>IF(Wettkampfdaten!$F$13="","",Wettkampfdaten!$F$13)</f>
        <v/>
      </c>
      <c r="AD35" s="24" t="str">
        <f>IF(Wettkampfdaten!$F$14="","",Wettkampfdaten!$F$14)</f>
        <v/>
      </c>
    </row>
    <row r="36" spans="1:30" x14ac:dyDescent="0.2">
      <c r="A36" s="146">
        <f>IF('U12'!B36="","",'U12'!B36)</f>
        <v>402</v>
      </c>
      <c r="B36" s="151" t="str">
        <f>IF('U12'!C36="","",'U12'!C36)</f>
        <v>Küng</v>
      </c>
      <c r="C36" s="152" t="str">
        <f>IF('U12'!D36="","",'U12'!D36)</f>
        <v>Kuper</v>
      </c>
      <c r="D36" s="155" t="str">
        <f>IF('U12'!H36="","",'U12'!H36)</f>
        <v>SV Fun-Ball Dortelweil</v>
      </c>
      <c r="E36" s="153">
        <f>IF('U12'!E36="","",'U12'!E36)</f>
        <v>2013</v>
      </c>
      <c r="F36" s="154" t="str">
        <f>IF('U12'!F36="","",'U12'!F36)</f>
        <v>m</v>
      </c>
      <c r="G36" s="289"/>
      <c r="H36" s="144" t="str">
        <f>IF(G36="","",RANK(G36,Hilfe!$A$1:$A$176,Wettkampfdaten!$G$9))</f>
        <v/>
      </c>
      <c r="I36" s="289"/>
      <c r="J36" s="144" t="str">
        <f>IF(I36="","",RANK(I36,Hilfe!$B$1:$B$176,Wettkampfdaten!$G$10))</f>
        <v/>
      </c>
      <c r="K36" s="289"/>
      <c r="L36" s="144" t="str">
        <f>IF(K36="","",RANK(K36,Hilfe!$C$1:$C$176,Wettkampfdaten!$G$11))</f>
        <v/>
      </c>
      <c r="M36" s="289"/>
      <c r="N36" s="144" t="str">
        <f>IF(M36="","",RANK(M36,Hilfe!$D$1:$D$176,Wettkampfdaten!$G$12))</f>
        <v/>
      </c>
      <c r="O36" s="140"/>
      <c r="P36" s="144" t="str">
        <f>IF(O36="","",RANK(O36,Hilfe!$E$1:$E$176,Wettkampfdaten!$G$13))</f>
        <v/>
      </c>
      <c r="Q36" s="140"/>
      <c r="R36" s="144" t="str">
        <f>IF(Q36="","",RANK(Q36,Hilfe!$F$1:$F$176,Wettkampfdaten!$G$14))</f>
        <v/>
      </c>
      <c r="S36" s="174" t="str">
        <f t="shared" si="1"/>
        <v/>
      </c>
      <c r="T36" s="171" t="str">
        <f>IF(S36="","",RANK(S36,Hilfe!$G$1:$G$176,1))</f>
        <v/>
      </c>
      <c r="U36" s="55" t="str">
        <f>Wettkampfdaten!$A$3</f>
        <v>KiLa Wettkampf Altenstadt 2024</v>
      </c>
      <c r="V36" s="56" t="str">
        <f>Wettkampfdaten!$D$3</f>
        <v>08./09.06.2024</v>
      </c>
      <c r="W36" s="58" t="str">
        <f>Wettkampfdaten!$F$3</f>
        <v>Altenstadt</v>
      </c>
      <c r="X36" s="57" t="s">
        <v>30</v>
      </c>
      <c r="Y36" s="24" t="str">
        <f>IF(Wettkampfdaten!$F$9="","",Wettkampfdaten!$F$9)</f>
        <v>Gehen</v>
      </c>
      <c r="Z36" s="24" t="str">
        <f>IF(Wettkampfdaten!$F$10="","",Wettkampfdaten!$F$10)</f>
        <v>5-Sprung</v>
      </c>
      <c r="AA36" s="24" t="str">
        <f>IF(Wettkampfdaten!$F$11="","",Wettkampfdaten!$F$11)</f>
        <v>Schlagwurf (Stab)</v>
      </c>
      <c r="AB36" s="24" t="str">
        <f>IF(Wettkampfdaten!$F$12="","",Wettkampfdaten!$F$12)</f>
        <v>Hindernissprint-Staffel</v>
      </c>
      <c r="AC36" s="24" t="str">
        <f>IF(Wettkampfdaten!$F$13="","",Wettkampfdaten!$F$13)</f>
        <v/>
      </c>
      <c r="AD36" s="24" t="str">
        <f>IF(Wettkampfdaten!$F$14="","",Wettkampfdaten!$F$14)</f>
        <v/>
      </c>
    </row>
    <row r="37" spans="1:30" x14ac:dyDescent="0.2">
      <c r="A37" s="146">
        <f>IF('U12'!B37="","",'U12'!B37)</f>
        <v>403</v>
      </c>
      <c r="B37" s="151" t="str">
        <f>IF('U12'!C37="","",'U12'!C37)</f>
        <v>Hack</v>
      </c>
      <c r="C37" s="152" t="str">
        <f>IF('U12'!D37="","",'U12'!D37)</f>
        <v>Mia</v>
      </c>
      <c r="D37" s="151" t="str">
        <f>IF('U12'!H37="","",'U12'!H37)</f>
        <v>SV Fun-Ball Dortelweil</v>
      </c>
      <c r="E37" s="153">
        <f>IF('U12'!E37="","",'U12'!E37)</f>
        <v>2013</v>
      </c>
      <c r="F37" s="154" t="str">
        <f>IF('U12'!F37="","",'U12'!F37)</f>
        <v>w</v>
      </c>
      <c r="G37" s="288"/>
      <c r="H37" s="144" t="str">
        <f>IF(G37="","",RANK(G37,Hilfe!$A$1:$A$176,Wettkampfdaten!$G$9))</f>
        <v/>
      </c>
      <c r="I37" s="288"/>
      <c r="J37" s="144" t="str">
        <f>IF(I37="","",RANK(I37,Hilfe!$B$1:$B$176,Wettkampfdaten!$G$10))</f>
        <v/>
      </c>
      <c r="K37" s="288"/>
      <c r="L37" s="144" t="str">
        <f>IF(K37="","",RANK(K37,Hilfe!$C$1:$C$176,Wettkampfdaten!$G$11))</f>
        <v/>
      </c>
      <c r="M37" s="288"/>
      <c r="N37" s="144" t="str">
        <f>IF(M37="","",RANK(M37,Hilfe!$D$1:$D$176,Wettkampfdaten!$G$12))</f>
        <v/>
      </c>
      <c r="O37" s="139"/>
      <c r="P37" s="144" t="str">
        <f>IF(O37="","",RANK(O37,Hilfe!$E$1:$E$176,Wettkampfdaten!$G$13))</f>
        <v/>
      </c>
      <c r="Q37" s="139"/>
      <c r="R37" s="144" t="str">
        <f>IF(Q37="","",RANK(Q37,Hilfe!$F$1:$F$176,Wettkampfdaten!$G$14))</f>
        <v/>
      </c>
      <c r="S37" s="173" t="str">
        <f t="shared" si="1"/>
        <v/>
      </c>
      <c r="T37" s="170" t="str">
        <f>IF(S37="","",RANK(S37,Hilfe!$G$1:$G$176,1))</f>
        <v/>
      </c>
      <c r="U37" s="55" t="str">
        <f>Wettkampfdaten!$A$3</f>
        <v>KiLa Wettkampf Altenstadt 2024</v>
      </c>
      <c r="V37" s="56" t="str">
        <f>Wettkampfdaten!$D$3</f>
        <v>08./09.06.2024</v>
      </c>
      <c r="W37" s="58" t="str">
        <f>Wettkampfdaten!$F$3</f>
        <v>Altenstadt</v>
      </c>
      <c r="X37" s="57" t="s">
        <v>30</v>
      </c>
      <c r="Y37" s="24" t="str">
        <f>IF(Wettkampfdaten!$F$9="","",Wettkampfdaten!$F$9)</f>
        <v>Gehen</v>
      </c>
      <c r="Z37" s="24" t="str">
        <f>IF(Wettkampfdaten!$F$10="","",Wettkampfdaten!$F$10)</f>
        <v>5-Sprung</v>
      </c>
      <c r="AA37" s="24" t="str">
        <f>IF(Wettkampfdaten!$F$11="","",Wettkampfdaten!$F$11)</f>
        <v>Schlagwurf (Stab)</v>
      </c>
      <c r="AB37" s="24" t="str">
        <f>IF(Wettkampfdaten!$F$12="","",Wettkampfdaten!$F$12)</f>
        <v>Hindernissprint-Staffel</v>
      </c>
      <c r="AC37" s="24" t="str">
        <f>IF(Wettkampfdaten!$F$13="","",Wettkampfdaten!$F$13)</f>
        <v/>
      </c>
      <c r="AD37" s="24" t="str">
        <f>IF(Wettkampfdaten!$F$14="","",Wettkampfdaten!$F$14)</f>
        <v/>
      </c>
    </row>
    <row r="38" spans="1:30" x14ac:dyDescent="0.2">
      <c r="A38" s="146">
        <f>IF('U12'!B38="","",'U12'!B38)</f>
        <v>404</v>
      </c>
      <c r="B38" s="151" t="str">
        <f>IF('U12'!C38="","",'U12'!C38)</f>
        <v>Craatz</v>
      </c>
      <c r="C38" s="152" t="str">
        <f>IF('U12'!D38="","",'U12'!D38)</f>
        <v>Fabian</v>
      </c>
      <c r="D38" s="155" t="str">
        <f>IF('U12'!H38="","",'U12'!H38)</f>
        <v>SV Fun-Ball Dortelweil</v>
      </c>
      <c r="E38" s="153">
        <f>IF('U12'!E38="","",'U12'!E38)</f>
        <v>2013</v>
      </c>
      <c r="F38" s="154" t="str">
        <f>IF('U12'!F38="","",'U12'!F38)</f>
        <v>m</v>
      </c>
      <c r="G38" s="289"/>
      <c r="H38" s="144" t="str">
        <f>IF(G38="","",RANK(G38,Hilfe!$A$1:$A$176,Wettkampfdaten!$G$9))</f>
        <v/>
      </c>
      <c r="I38" s="289"/>
      <c r="J38" s="144" t="str">
        <f>IF(I38="","",RANK(I38,Hilfe!$B$1:$B$176,Wettkampfdaten!$G$10))</f>
        <v/>
      </c>
      <c r="K38" s="289"/>
      <c r="L38" s="144" t="str">
        <f>IF(K38="","",RANK(K38,Hilfe!$C$1:$C$176,Wettkampfdaten!$G$11))</f>
        <v/>
      </c>
      <c r="M38" s="289"/>
      <c r="N38" s="144" t="str">
        <f>IF(M38="","",RANK(M38,Hilfe!$D$1:$D$176,Wettkampfdaten!$G$12))</f>
        <v/>
      </c>
      <c r="O38" s="140"/>
      <c r="P38" s="144" t="str">
        <f>IF(O38="","",RANK(O38,Hilfe!$E$1:$E$176,Wettkampfdaten!$G$13))</f>
        <v/>
      </c>
      <c r="Q38" s="140"/>
      <c r="R38" s="144" t="str">
        <f>IF(Q38="","",RANK(Q38,Hilfe!$F$1:$F$176,Wettkampfdaten!$G$14))</f>
        <v/>
      </c>
      <c r="S38" s="174" t="str">
        <f t="shared" si="1"/>
        <v/>
      </c>
      <c r="T38" s="171" t="str">
        <f>IF(S38="","",RANK(S38,Hilfe!$G$1:$G$176,1))</f>
        <v/>
      </c>
      <c r="U38" s="55" t="str">
        <f>Wettkampfdaten!$A$3</f>
        <v>KiLa Wettkampf Altenstadt 2024</v>
      </c>
      <c r="V38" s="56" t="str">
        <f>Wettkampfdaten!$D$3</f>
        <v>08./09.06.2024</v>
      </c>
      <c r="W38" s="58" t="str">
        <f>Wettkampfdaten!$F$3</f>
        <v>Altenstadt</v>
      </c>
      <c r="X38" s="57" t="s">
        <v>30</v>
      </c>
      <c r="Y38" s="24" t="str">
        <f>IF(Wettkampfdaten!$F$9="","",Wettkampfdaten!$F$9)</f>
        <v>Gehen</v>
      </c>
      <c r="Z38" s="24" t="str">
        <f>IF(Wettkampfdaten!$F$10="","",Wettkampfdaten!$F$10)</f>
        <v>5-Sprung</v>
      </c>
      <c r="AA38" s="24" t="str">
        <f>IF(Wettkampfdaten!$F$11="","",Wettkampfdaten!$F$11)</f>
        <v>Schlagwurf (Stab)</v>
      </c>
      <c r="AB38" s="24" t="str">
        <f>IF(Wettkampfdaten!$F$12="","",Wettkampfdaten!$F$12)</f>
        <v>Hindernissprint-Staffel</v>
      </c>
      <c r="AC38" s="24" t="str">
        <f>IF(Wettkampfdaten!$F$13="","",Wettkampfdaten!$F$13)</f>
        <v/>
      </c>
      <c r="AD38" s="24" t="str">
        <f>IF(Wettkampfdaten!$F$14="","",Wettkampfdaten!$F$14)</f>
        <v/>
      </c>
    </row>
    <row r="39" spans="1:30" x14ac:dyDescent="0.2">
      <c r="A39" s="146">
        <f>IF('U12'!B39="","",'U12'!B39)</f>
        <v>405</v>
      </c>
      <c r="B39" s="151" t="str">
        <f>IF('U12'!C39="","",'U12'!C39)</f>
        <v>Bengs</v>
      </c>
      <c r="C39" s="152" t="str">
        <f>IF('U12'!D39="","",'U12'!D39)</f>
        <v>Carlotta</v>
      </c>
      <c r="D39" s="151" t="str">
        <f>IF('U12'!H39="","",'U12'!H39)</f>
        <v>SV Fun-Ball Dortelweil</v>
      </c>
      <c r="E39" s="153">
        <f>IF('U12'!E39="","",'U12'!E39)</f>
        <v>2013</v>
      </c>
      <c r="F39" s="154" t="str">
        <f>IF('U12'!F39="","",'U12'!F39)</f>
        <v>w</v>
      </c>
      <c r="G39" s="288"/>
      <c r="H39" s="144" t="str">
        <f>IF(G39="","",RANK(G39,Hilfe!$A$1:$A$176,Wettkampfdaten!$G$9))</f>
        <v/>
      </c>
      <c r="I39" s="288"/>
      <c r="J39" s="144" t="str">
        <f>IF(I39="","",RANK(I39,Hilfe!$B$1:$B$176,Wettkampfdaten!$G$10))</f>
        <v/>
      </c>
      <c r="K39" s="288"/>
      <c r="L39" s="144" t="str">
        <f>IF(K39="","",RANK(K39,Hilfe!$C$1:$C$176,Wettkampfdaten!$G$11))</f>
        <v/>
      </c>
      <c r="M39" s="288"/>
      <c r="N39" s="144" t="str">
        <f>IF(M39="","",RANK(M39,Hilfe!$D$1:$D$176,Wettkampfdaten!$G$12))</f>
        <v/>
      </c>
      <c r="O39" s="139"/>
      <c r="P39" s="144" t="str">
        <f>IF(O39="","",RANK(O39,Hilfe!$E$1:$E$176,Wettkampfdaten!$G$13))</f>
        <v/>
      </c>
      <c r="Q39" s="139"/>
      <c r="R39" s="144" t="str">
        <f>IF(Q39="","",RANK(Q39,Hilfe!$F$1:$F$176,Wettkampfdaten!$G$14))</f>
        <v/>
      </c>
      <c r="S39" s="173" t="str">
        <f t="shared" si="1"/>
        <v/>
      </c>
      <c r="T39" s="170" t="str">
        <f>IF(S39="","",RANK(S39,Hilfe!$G$1:$G$176,1))</f>
        <v/>
      </c>
      <c r="U39" s="55" t="str">
        <f>Wettkampfdaten!$A$3</f>
        <v>KiLa Wettkampf Altenstadt 2024</v>
      </c>
      <c r="V39" s="56" t="str">
        <f>Wettkampfdaten!$D$3</f>
        <v>08./09.06.2024</v>
      </c>
      <c r="W39" s="58" t="str">
        <f>Wettkampfdaten!$F$3</f>
        <v>Altenstadt</v>
      </c>
      <c r="X39" s="57" t="s">
        <v>30</v>
      </c>
      <c r="Y39" s="24" t="str">
        <f>IF(Wettkampfdaten!$F$9="","",Wettkampfdaten!$F$9)</f>
        <v>Gehen</v>
      </c>
      <c r="Z39" s="24" t="str">
        <f>IF(Wettkampfdaten!$F$10="","",Wettkampfdaten!$F$10)</f>
        <v>5-Sprung</v>
      </c>
      <c r="AA39" s="24" t="str">
        <f>IF(Wettkampfdaten!$F$11="","",Wettkampfdaten!$F$11)</f>
        <v>Schlagwurf (Stab)</v>
      </c>
      <c r="AB39" s="24" t="str">
        <f>IF(Wettkampfdaten!$F$12="","",Wettkampfdaten!$F$12)</f>
        <v>Hindernissprint-Staffel</v>
      </c>
      <c r="AC39" s="24" t="str">
        <f>IF(Wettkampfdaten!$F$13="","",Wettkampfdaten!$F$13)</f>
        <v/>
      </c>
      <c r="AD39" s="24" t="str">
        <f>IF(Wettkampfdaten!$F$14="","",Wettkampfdaten!$F$14)</f>
        <v/>
      </c>
    </row>
    <row r="40" spans="1:30" x14ac:dyDescent="0.2">
      <c r="A40" s="146">
        <f>IF('U12'!B40="","",'U12'!B40)</f>
        <v>406</v>
      </c>
      <c r="B40" s="151" t="str">
        <f>IF('U12'!C40="","",'U12'!C40)</f>
        <v>von Miller Gaertringen</v>
      </c>
      <c r="C40" s="152" t="str">
        <f>IF('U12'!D40="","",'U12'!D40)</f>
        <v>Aline</v>
      </c>
      <c r="D40" s="155" t="str">
        <f>IF('U12'!H40="","",'U12'!H40)</f>
        <v>SV Fun-Ball Dortelweil</v>
      </c>
      <c r="E40" s="153">
        <f>IF('U12'!E40="","",'U12'!E40)</f>
        <v>2013</v>
      </c>
      <c r="F40" s="154" t="str">
        <f>IF('U12'!F40="","",'U12'!F40)</f>
        <v>w</v>
      </c>
      <c r="G40" s="289"/>
      <c r="H40" s="144" t="str">
        <f>IF(G40="","",RANK(G40,Hilfe!$A$1:$A$176,Wettkampfdaten!$G$9))</f>
        <v/>
      </c>
      <c r="I40" s="289"/>
      <c r="J40" s="144" t="str">
        <f>IF(I40="","",RANK(I40,Hilfe!$B$1:$B$176,Wettkampfdaten!$G$10))</f>
        <v/>
      </c>
      <c r="K40" s="289"/>
      <c r="L40" s="144" t="str">
        <f>IF(K40="","",RANK(K40,Hilfe!$C$1:$C$176,Wettkampfdaten!$G$11))</f>
        <v/>
      </c>
      <c r="M40" s="289"/>
      <c r="N40" s="144" t="str">
        <f>IF(M40="","",RANK(M40,Hilfe!$D$1:$D$176,Wettkampfdaten!$G$12))</f>
        <v/>
      </c>
      <c r="O40" s="140"/>
      <c r="P40" s="144" t="str">
        <f>IF(O40="","",RANK(O40,Hilfe!$E$1:$E$176,Wettkampfdaten!$G$13))</f>
        <v/>
      </c>
      <c r="Q40" s="140"/>
      <c r="R40" s="144" t="str">
        <f>IF(Q40="","",RANK(Q40,Hilfe!$F$1:$F$176,Wettkampfdaten!$G$14))</f>
        <v/>
      </c>
      <c r="S40" s="174" t="str">
        <f t="shared" si="1"/>
        <v/>
      </c>
      <c r="T40" s="171" t="str">
        <f>IF(S40="","",RANK(S40,Hilfe!$G$1:$G$176,1))</f>
        <v/>
      </c>
      <c r="U40" s="55" t="str">
        <f>Wettkampfdaten!$A$3</f>
        <v>KiLa Wettkampf Altenstadt 2024</v>
      </c>
      <c r="V40" s="56" t="str">
        <f>Wettkampfdaten!$D$3</f>
        <v>08./09.06.2024</v>
      </c>
      <c r="W40" s="58" t="str">
        <f>Wettkampfdaten!$F$3</f>
        <v>Altenstadt</v>
      </c>
      <c r="X40" s="57" t="s">
        <v>30</v>
      </c>
      <c r="Y40" s="24" t="str">
        <f>IF(Wettkampfdaten!$F$9="","",Wettkampfdaten!$F$9)</f>
        <v>Gehen</v>
      </c>
      <c r="Z40" s="24" t="str">
        <f>IF(Wettkampfdaten!$F$10="","",Wettkampfdaten!$F$10)</f>
        <v>5-Sprung</v>
      </c>
      <c r="AA40" s="24" t="str">
        <f>IF(Wettkampfdaten!$F$11="","",Wettkampfdaten!$F$11)</f>
        <v>Schlagwurf (Stab)</v>
      </c>
      <c r="AB40" s="24" t="str">
        <f>IF(Wettkampfdaten!$F$12="","",Wettkampfdaten!$F$12)</f>
        <v>Hindernissprint-Staffel</v>
      </c>
      <c r="AC40" s="24" t="str">
        <f>IF(Wettkampfdaten!$F$13="","",Wettkampfdaten!$F$13)</f>
        <v/>
      </c>
      <c r="AD40" s="24" t="str">
        <f>IF(Wettkampfdaten!$F$14="","",Wettkampfdaten!$F$14)</f>
        <v/>
      </c>
    </row>
    <row r="41" spans="1:30" x14ac:dyDescent="0.2">
      <c r="A41" s="146">
        <f>IF('U12'!B41="","",'U12'!B41)</f>
        <v>407</v>
      </c>
      <c r="B41" s="151" t="str">
        <f>IF('U12'!C41="","",'U12'!C41)</f>
        <v>Zamzow</v>
      </c>
      <c r="C41" s="152" t="str">
        <f>IF('U12'!D41="","",'U12'!D41)</f>
        <v>Clara</v>
      </c>
      <c r="D41" s="151" t="str">
        <f>IF('U12'!H41="","",'U12'!H41)</f>
        <v>SV Fun-Ball Dortelweil</v>
      </c>
      <c r="E41" s="153">
        <f>IF('U12'!E41="","",'U12'!E41)</f>
        <v>2013</v>
      </c>
      <c r="F41" s="154" t="str">
        <f>IF('U12'!F41="","",'U12'!F41)</f>
        <v>w</v>
      </c>
      <c r="G41" s="288"/>
      <c r="H41" s="144" t="str">
        <f>IF(G41="","",RANK(G41,Hilfe!$A$1:$A$176,Wettkampfdaten!$G$9))</f>
        <v/>
      </c>
      <c r="I41" s="288"/>
      <c r="J41" s="144" t="str">
        <f>IF(I41="","",RANK(I41,Hilfe!$B$1:$B$176,Wettkampfdaten!$G$10))</f>
        <v/>
      </c>
      <c r="K41" s="288"/>
      <c r="L41" s="144" t="str">
        <f>IF(K41="","",RANK(K41,Hilfe!$C$1:$C$176,Wettkampfdaten!$G$11))</f>
        <v/>
      </c>
      <c r="M41" s="288"/>
      <c r="N41" s="144" t="str">
        <f>IF(M41="","",RANK(M41,Hilfe!$D$1:$D$176,Wettkampfdaten!$G$12))</f>
        <v/>
      </c>
      <c r="O41" s="139"/>
      <c r="P41" s="144" t="str">
        <f>IF(O41="","",RANK(O41,Hilfe!$E$1:$E$176,Wettkampfdaten!$G$13))</f>
        <v/>
      </c>
      <c r="Q41" s="139"/>
      <c r="R41" s="144" t="str">
        <f>IF(Q41="","",RANK(Q41,Hilfe!$F$1:$F$176,Wettkampfdaten!$G$14))</f>
        <v/>
      </c>
      <c r="S41" s="173" t="str">
        <f t="shared" si="1"/>
        <v/>
      </c>
      <c r="T41" s="170" t="str">
        <f>IF(S41="","",RANK(S41,Hilfe!$G$1:$G$176,1))</f>
        <v/>
      </c>
      <c r="U41" s="55" t="str">
        <f>Wettkampfdaten!$A$3</f>
        <v>KiLa Wettkampf Altenstadt 2024</v>
      </c>
      <c r="V41" s="56" t="str">
        <f>Wettkampfdaten!$D$3</f>
        <v>08./09.06.2024</v>
      </c>
      <c r="W41" s="58" t="str">
        <f>Wettkampfdaten!$F$3</f>
        <v>Altenstadt</v>
      </c>
      <c r="X41" s="57" t="s">
        <v>30</v>
      </c>
      <c r="Y41" s="24" t="str">
        <f>IF(Wettkampfdaten!$F$9="","",Wettkampfdaten!$F$9)</f>
        <v>Gehen</v>
      </c>
      <c r="Z41" s="24" t="str">
        <f>IF(Wettkampfdaten!$F$10="","",Wettkampfdaten!$F$10)</f>
        <v>5-Sprung</v>
      </c>
      <c r="AA41" s="24" t="str">
        <f>IF(Wettkampfdaten!$F$11="","",Wettkampfdaten!$F$11)</f>
        <v>Schlagwurf (Stab)</v>
      </c>
      <c r="AB41" s="24" t="str">
        <f>IF(Wettkampfdaten!$F$12="","",Wettkampfdaten!$F$12)</f>
        <v>Hindernissprint-Staffel</v>
      </c>
      <c r="AC41" s="24" t="str">
        <f>IF(Wettkampfdaten!$F$13="","",Wettkampfdaten!$F$13)</f>
        <v/>
      </c>
      <c r="AD41" s="24" t="str">
        <f>IF(Wettkampfdaten!$F$14="","",Wettkampfdaten!$F$14)</f>
        <v/>
      </c>
    </row>
    <row r="42" spans="1:30" x14ac:dyDescent="0.2">
      <c r="A42" s="146" t="str">
        <f>IF('U12'!B42="","",'U12'!B42)</f>
        <v/>
      </c>
      <c r="B42" s="151" t="str">
        <f>IF('U12'!C42="","",'U12'!C42)</f>
        <v/>
      </c>
      <c r="C42" s="152" t="str">
        <f>IF('U12'!D42="","",'U12'!D42)</f>
        <v/>
      </c>
      <c r="D42" s="155" t="str">
        <f>IF('U12'!H42="","",'U12'!H42)</f>
        <v/>
      </c>
      <c r="E42" s="153" t="str">
        <f>IF('U12'!E42="","",'U12'!E42)</f>
        <v/>
      </c>
      <c r="F42" s="154" t="str">
        <f>IF('U12'!F42="","",'U12'!F42)</f>
        <v/>
      </c>
      <c r="G42" s="289"/>
      <c r="H42" s="144" t="str">
        <f>IF(G42="","",RANK(G42,Hilfe!$A$1:$A$176,Wettkampfdaten!$G$9))</f>
        <v/>
      </c>
      <c r="I42" s="289"/>
      <c r="J42" s="144" t="str">
        <f>IF(I42="","",RANK(I42,Hilfe!$B$1:$B$176,Wettkampfdaten!$G$10))</f>
        <v/>
      </c>
      <c r="K42" s="289"/>
      <c r="L42" s="144" t="str">
        <f>IF(K42="","",RANK(K42,Hilfe!$C$1:$C$176,Wettkampfdaten!$G$11))</f>
        <v/>
      </c>
      <c r="M42" s="289"/>
      <c r="N42" s="144" t="str">
        <f>IF(M42="","",RANK(M42,Hilfe!$D$1:$D$176,Wettkampfdaten!$G$12))</f>
        <v/>
      </c>
      <c r="O42" s="140"/>
      <c r="P42" s="144" t="str">
        <f>IF(O42="","",RANK(O42,Hilfe!$E$1:$E$176,Wettkampfdaten!$G$13))</f>
        <v/>
      </c>
      <c r="Q42" s="140"/>
      <c r="R42" s="144" t="str">
        <f>IF(Q42="","",RANK(Q42,Hilfe!$F$1:$F$176,Wettkampfdaten!$G$14))</f>
        <v/>
      </c>
      <c r="S42" s="174" t="str">
        <f t="shared" si="1"/>
        <v/>
      </c>
      <c r="T42" s="171" t="str">
        <f>IF(S42="","",RANK(S42,Hilfe!$G$1:$G$176,1))</f>
        <v/>
      </c>
      <c r="U42" s="55" t="str">
        <f>Wettkampfdaten!$A$3</f>
        <v>KiLa Wettkampf Altenstadt 2024</v>
      </c>
      <c r="V42" s="56" t="str">
        <f>Wettkampfdaten!$D$3</f>
        <v>08./09.06.2024</v>
      </c>
      <c r="W42" s="58" t="str">
        <f>Wettkampfdaten!$F$3</f>
        <v>Altenstadt</v>
      </c>
      <c r="X42" s="57" t="s">
        <v>30</v>
      </c>
      <c r="Y42" s="24" t="str">
        <f>IF(Wettkampfdaten!$F$9="","",Wettkampfdaten!$F$9)</f>
        <v>Gehen</v>
      </c>
      <c r="Z42" s="24" t="str">
        <f>IF(Wettkampfdaten!$F$10="","",Wettkampfdaten!$F$10)</f>
        <v>5-Sprung</v>
      </c>
      <c r="AA42" s="24" t="str">
        <f>IF(Wettkampfdaten!$F$11="","",Wettkampfdaten!$F$11)</f>
        <v>Schlagwurf (Stab)</v>
      </c>
      <c r="AB42" s="24" t="str">
        <f>IF(Wettkampfdaten!$F$12="","",Wettkampfdaten!$F$12)</f>
        <v>Hindernissprint-Staffel</v>
      </c>
      <c r="AC42" s="24" t="str">
        <f>IF(Wettkampfdaten!$F$13="","",Wettkampfdaten!$F$13)</f>
        <v/>
      </c>
      <c r="AD42" s="24" t="str">
        <f>IF(Wettkampfdaten!$F$14="","",Wettkampfdaten!$F$14)</f>
        <v/>
      </c>
    </row>
    <row r="43" spans="1:30" x14ac:dyDescent="0.2">
      <c r="A43" s="146" t="str">
        <f>IF('U12'!B43="","",'U12'!B43)</f>
        <v/>
      </c>
      <c r="B43" s="151" t="str">
        <f>IF('U12'!C43="","",'U12'!C43)</f>
        <v/>
      </c>
      <c r="C43" s="152" t="str">
        <f>IF('U12'!D43="","",'U12'!D43)</f>
        <v/>
      </c>
      <c r="D43" s="151" t="str">
        <f>IF('U12'!H43="","",'U12'!H43)</f>
        <v/>
      </c>
      <c r="E43" s="153" t="str">
        <f>IF('U12'!E43="","",'U12'!E43)</f>
        <v/>
      </c>
      <c r="F43" s="154" t="str">
        <f>IF('U12'!F43="","",'U12'!F43)</f>
        <v/>
      </c>
      <c r="G43" s="288"/>
      <c r="H43" s="144" t="str">
        <f>IF(G43="","",RANK(G43,Hilfe!$A$1:$A$176,Wettkampfdaten!$G$9))</f>
        <v/>
      </c>
      <c r="I43" s="288"/>
      <c r="J43" s="144" t="str">
        <f>IF(I43="","",RANK(I43,Hilfe!$B$1:$B$176,Wettkampfdaten!$G$10))</f>
        <v/>
      </c>
      <c r="K43" s="288"/>
      <c r="L43" s="144" t="str">
        <f>IF(K43="","",RANK(K43,Hilfe!$C$1:$C$176,Wettkampfdaten!$G$11))</f>
        <v/>
      </c>
      <c r="M43" s="288"/>
      <c r="N43" s="144" t="str">
        <f>IF(M43="","",RANK(M43,Hilfe!$D$1:$D$176,Wettkampfdaten!$G$12))</f>
        <v/>
      </c>
      <c r="O43" s="139"/>
      <c r="P43" s="144" t="str">
        <f>IF(O43="","",RANK(O43,Hilfe!$E$1:$E$176,Wettkampfdaten!$G$13))</f>
        <v/>
      </c>
      <c r="Q43" s="139"/>
      <c r="R43" s="144" t="str">
        <f>IF(Q43="","",RANK(Q43,Hilfe!$F$1:$F$176,Wettkampfdaten!$G$14))</f>
        <v/>
      </c>
      <c r="S43" s="173" t="str">
        <f t="shared" si="1"/>
        <v/>
      </c>
      <c r="T43" s="170" t="str">
        <f>IF(S43="","",RANK(S43,Hilfe!$G$1:$G$176,1))</f>
        <v/>
      </c>
      <c r="U43" s="55" t="str">
        <f>Wettkampfdaten!$A$3</f>
        <v>KiLa Wettkampf Altenstadt 2024</v>
      </c>
      <c r="V43" s="56" t="str">
        <f>Wettkampfdaten!$D$3</f>
        <v>08./09.06.2024</v>
      </c>
      <c r="W43" s="58" t="str">
        <f>Wettkampfdaten!$F$3</f>
        <v>Altenstadt</v>
      </c>
      <c r="X43" s="57" t="s">
        <v>30</v>
      </c>
      <c r="Y43" s="24" t="str">
        <f>IF(Wettkampfdaten!$F$9="","",Wettkampfdaten!$F$9)</f>
        <v>Gehen</v>
      </c>
      <c r="Z43" s="24" t="str">
        <f>IF(Wettkampfdaten!$F$10="","",Wettkampfdaten!$F$10)</f>
        <v>5-Sprung</v>
      </c>
      <c r="AA43" s="24" t="str">
        <f>IF(Wettkampfdaten!$F$11="","",Wettkampfdaten!$F$11)</f>
        <v>Schlagwurf (Stab)</v>
      </c>
      <c r="AB43" s="24" t="str">
        <f>IF(Wettkampfdaten!$F$12="","",Wettkampfdaten!$F$12)</f>
        <v>Hindernissprint-Staffel</v>
      </c>
      <c r="AC43" s="24" t="str">
        <f>IF(Wettkampfdaten!$F$13="","",Wettkampfdaten!$F$13)</f>
        <v/>
      </c>
      <c r="AD43" s="24" t="str">
        <f>IF(Wettkampfdaten!$F$14="","",Wettkampfdaten!$F$14)</f>
        <v/>
      </c>
    </row>
    <row r="44" spans="1:30" x14ac:dyDescent="0.2">
      <c r="A44" s="146" t="str">
        <f>IF('U12'!B44="","",'U12'!B44)</f>
        <v/>
      </c>
      <c r="B44" s="151" t="str">
        <f>IF('U12'!C44="","",'U12'!C44)</f>
        <v/>
      </c>
      <c r="C44" s="152" t="str">
        <f>IF('U12'!D44="","",'U12'!D44)</f>
        <v/>
      </c>
      <c r="D44" s="155" t="str">
        <f>IF('U12'!H44="","",'U12'!H44)</f>
        <v/>
      </c>
      <c r="E44" s="153" t="str">
        <f>IF('U12'!E44="","",'U12'!E44)</f>
        <v/>
      </c>
      <c r="F44" s="154" t="str">
        <f>IF('U12'!F44="","",'U12'!F44)</f>
        <v/>
      </c>
      <c r="G44" s="289"/>
      <c r="H44" s="144" t="str">
        <f>IF(G44="","",RANK(G44,Hilfe!$A$1:$A$176,Wettkampfdaten!$G$9))</f>
        <v/>
      </c>
      <c r="I44" s="289"/>
      <c r="J44" s="144" t="str">
        <f>IF(I44="","",RANK(I44,Hilfe!$B$1:$B$176,Wettkampfdaten!$G$10))</f>
        <v/>
      </c>
      <c r="K44" s="289"/>
      <c r="L44" s="144" t="str">
        <f>IF(K44="","",RANK(K44,Hilfe!$C$1:$C$176,Wettkampfdaten!$G$11))</f>
        <v/>
      </c>
      <c r="M44" s="289"/>
      <c r="N44" s="144" t="str">
        <f>IF(M44="","",RANK(M44,Hilfe!$D$1:$D$176,Wettkampfdaten!$G$12))</f>
        <v/>
      </c>
      <c r="O44" s="140"/>
      <c r="P44" s="144" t="str">
        <f>IF(O44="","",RANK(O44,Hilfe!$E$1:$E$176,Wettkampfdaten!$G$13))</f>
        <v/>
      </c>
      <c r="Q44" s="140"/>
      <c r="R44" s="144" t="str">
        <f>IF(Q44="","",RANK(Q44,Hilfe!$F$1:$F$176,Wettkampfdaten!$G$14))</f>
        <v/>
      </c>
      <c r="S44" s="174" t="str">
        <f t="shared" si="1"/>
        <v/>
      </c>
      <c r="T44" s="171" t="str">
        <f>IF(S44="","",RANK(S44,Hilfe!$G$1:$G$176,1))</f>
        <v/>
      </c>
      <c r="U44" s="55" t="str">
        <f>Wettkampfdaten!$A$3</f>
        <v>KiLa Wettkampf Altenstadt 2024</v>
      </c>
      <c r="V44" s="56" t="str">
        <f>Wettkampfdaten!$D$3</f>
        <v>08./09.06.2024</v>
      </c>
      <c r="W44" s="58" t="str">
        <f>Wettkampfdaten!$F$3</f>
        <v>Altenstadt</v>
      </c>
      <c r="X44" s="57" t="s">
        <v>30</v>
      </c>
      <c r="Y44" s="24" t="str">
        <f>IF(Wettkampfdaten!$F$9="","",Wettkampfdaten!$F$9)</f>
        <v>Gehen</v>
      </c>
      <c r="Z44" s="24" t="str">
        <f>IF(Wettkampfdaten!$F$10="","",Wettkampfdaten!$F$10)</f>
        <v>5-Sprung</v>
      </c>
      <c r="AA44" s="24" t="str">
        <f>IF(Wettkampfdaten!$F$11="","",Wettkampfdaten!$F$11)</f>
        <v>Schlagwurf (Stab)</v>
      </c>
      <c r="AB44" s="24" t="str">
        <f>IF(Wettkampfdaten!$F$12="","",Wettkampfdaten!$F$12)</f>
        <v>Hindernissprint-Staffel</v>
      </c>
      <c r="AC44" s="24" t="str">
        <f>IF(Wettkampfdaten!$F$13="","",Wettkampfdaten!$F$13)</f>
        <v/>
      </c>
      <c r="AD44" s="24" t="str">
        <f>IF(Wettkampfdaten!$F$14="","",Wettkampfdaten!$F$14)</f>
        <v/>
      </c>
    </row>
    <row r="45" spans="1:30" ht="15.75" thickBot="1" x14ac:dyDescent="0.25">
      <c r="A45" s="156" t="str">
        <f>IF('U12'!B45="","",'U12'!B45)</f>
        <v/>
      </c>
      <c r="B45" s="157" t="str">
        <f>IF('U12'!C45="","",'U12'!C45)</f>
        <v/>
      </c>
      <c r="C45" s="158" t="str">
        <f>IF('U12'!D45="","",'U12'!D45)</f>
        <v/>
      </c>
      <c r="D45" s="157" t="str">
        <f>IF('U12'!H45="","",'U12'!H45)</f>
        <v/>
      </c>
      <c r="E45" s="159" t="str">
        <f>IF('U12'!E45="","",'U12'!E45)</f>
        <v/>
      </c>
      <c r="F45" s="160" t="str">
        <f>IF('U12'!F45="","",'U12'!F45)</f>
        <v/>
      </c>
      <c r="G45" s="292"/>
      <c r="H45" s="145" t="str">
        <f>IF(G45="","",RANK(G45,Hilfe!$A$1:$A$176,Wettkampfdaten!$G$9))</f>
        <v/>
      </c>
      <c r="I45" s="292"/>
      <c r="J45" s="145" t="str">
        <f>IF(I45="","",RANK(I45,Hilfe!$B$1:$B$176,Wettkampfdaten!$G$10))</f>
        <v/>
      </c>
      <c r="K45" s="292"/>
      <c r="L45" s="145" t="str">
        <f>IF(K45="","",RANK(K45,Hilfe!$C$1:$C$176,Wettkampfdaten!$G$11))</f>
        <v/>
      </c>
      <c r="M45" s="292"/>
      <c r="N45" s="145" t="str">
        <f>IF(M45="","",RANK(M45,Hilfe!$D$1:$D$176,Wettkampfdaten!$G$12))</f>
        <v/>
      </c>
      <c r="O45" s="141"/>
      <c r="P45" s="145" t="str">
        <f>IF(O45="","",RANK(O45,Hilfe!$E$1:$E$176,Wettkampfdaten!$G$13))</f>
        <v/>
      </c>
      <c r="Q45" s="141"/>
      <c r="R45" s="145" t="str">
        <f>IF(Q45="","",RANK(Q45,Hilfe!$F$1:$F$176,Wettkampfdaten!$G$14))</f>
        <v/>
      </c>
      <c r="S45" s="175" t="str">
        <f t="shared" si="1"/>
        <v/>
      </c>
      <c r="T45" s="176" t="str">
        <f>IF(S45="","",RANK(S45,Hilfe!$G$1:$G$176,1))</f>
        <v/>
      </c>
      <c r="U45" s="55" t="str">
        <f>Wettkampfdaten!$A$3</f>
        <v>KiLa Wettkampf Altenstadt 2024</v>
      </c>
      <c r="V45" s="56" t="str">
        <f>Wettkampfdaten!$D$3</f>
        <v>08./09.06.2024</v>
      </c>
      <c r="W45" s="58" t="str">
        <f>Wettkampfdaten!$F$3</f>
        <v>Altenstadt</v>
      </c>
      <c r="X45" s="57" t="s">
        <v>30</v>
      </c>
      <c r="Y45" s="24" t="str">
        <f>IF(Wettkampfdaten!$F$9="","",Wettkampfdaten!$F$9)</f>
        <v>Gehen</v>
      </c>
      <c r="Z45" s="24" t="str">
        <f>IF(Wettkampfdaten!$F$10="","",Wettkampfdaten!$F$10)</f>
        <v>5-Sprung</v>
      </c>
      <c r="AA45" s="24" t="str">
        <f>IF(Wettkampfdaten!$F$11="","",Wettkampfdaten!$F$11)</f>
        <v>Schlagwurf (Stab)</v>
      </c>
      <c r="AB45" s="24" t="str">
        <f>IF(Wettkampfdaten!$F$12="","",Wettkampfdaten!$F$12)</f>
        <v>Hindernissprint-Staffel</v>
      </c>
      <c r="AC45" s="24" t="str">
        <f>IF(Wettkampfdaten!$F$13="","",Wettkampfdaten!$F$13)</f>
        <v/>
      </c>
      <c r="AD45" s="24" t="str">
        <f>IF(Wettkampfdaten!$F$14="","",Wettkampfdaten!$F$14)</f>
        <v/>
      </c>
    </row>
    <row r="46" spans="1:30" x14ac:dyDescent="0.2">
      <c r="A46" s="240">
        <f>IF('U12'!B46="","",'U12'!B46)</f>
        <v>501</v>
      </c>
      <c r="B46" s="233" t="str">
        <f>IF('U12'!C46="","",'U12'!C46)</f>
        <v>Ludwig</v>
      </c>
      <c r="C46" s="241" t="str">
        <f>IF('U12'!D46="","",'U12'!D46)</f>
        <v>Mika</v>
      </c>
      <c r="D46" s="233" t="str">
        <f>IF('U12'!H46="","",'U12'!H46)</f>
        <v>VfL Altenstadt</v>
      </c>
      <c r="E46" s="242">
        <f>IF('U12'!E46="","",'U12'!E46)</f>
        <v>2013</v>
      </c>
      <c r="F46" s="243" t="str">
        <f>IF('U12'!F46="","",'U12'!F46)</f>
        <v>m</v>
      </c>
      <c r="G46" s="293"/>
      <c r="H46" s="182" t="str">
        <f>IF(G46="","",RANK(G46,Hilfe!$A$1:$A$176,Wettkampfdaten!$G$9))</f>
        <v/>
      </c>
      <c r="I46" s="293"/>
      <c r="J46" s="182" t="str">
        <f>IF(I46="","",RANK(I46,Hilfe!$B$1:$B$176,Wettkampfdaten!$G$10))</f>
        <v/>
      </c>
      <c r="K46" s="293"/>
      <c r="L46" s="182" t="str">
        <f>IF(K46="","",RANK(K46,Hilfe!$C$1:$C$176,Wettkampfdaten!$G$11))</f>
        <v/>
      </c>
      <c r="M46" s="293"/>
      <c r="N46" s="182" t="str">
        <f>IF(M46="","",RANK(M46,Hilfe!$D$1:$D$176,Wettkampfdaten!$G$12))</f>
        <v/>
      </c>
      <c r="O46" s="181"/>
      <c r="P46" s="182" t="str">
        <f>IF(O46="","",RANK(O46,Hilfe!$E$1:$E$176,Wettkampfdaten!$G$13))</f>
        <v/>
      </c>
      <c r="Q46" s="181"/>
      <c r="R46" s="182" t="str">
        <f>IF(Q46="","",RANK(Q46,Hilfe!$F$1:$F$176,Wettkampfdaten!$G$14))</f>
        <v/>
      </c>
      <c r="S46" s="183" t="str">
        <f t="shared" si="1"/>
        <v/>
      </c>
      <c r="T46" s="171" t="str">
        <f>IF(S46="","",RANK(S46,Hilfe!$G$1:$G$176,1))</f>
        <v/>
      </c>
      <c r="U46" s="55" t="str">
        <f>Wettkampfdaten!$A$3</f>
        <v>KiLa Wettkampf Altenstadt 2024</v>
      </c>
      <c r="V46" s="56" t="str">
        <f>Wettkampfdaten!$D$3</f>
        <v>08./09.06.2024</v>
      </c>
      <c r="W46" s="58" t="str">
        <f>Wettkampfdaten!$F$3</f>
        <v>Altenstadt</v>
      </c>
      <c r="X46" s="57" t="s">
        <v>30</v>
      </c>
      <c r="Y46" s="24" t="str">
        <f>IF(Wettkampfdaten!$F$9="","",Wettkampfdaten!$F$9)</f>
        <v>Gehen</v>
      </c>
      <c r="Z46" s="24" t="str">
        <f>IF(Wettkampfdaten!$F$10="","",Wettkampfdaten!$F$10)</f>
        <v>5-Sprung</v>
      </c>
      <c r="AA46" s="24" t="str">
        <f>IF(Wettkampfdaten!$F$11="","",Wettkampfdaten!$F$11)</f>
        <v>Schlagwurf (Stab)</v>
      </c>
      <c r="AB46" s="24" t="str">
        <f>IF(Wettkampfdaten!$F$12="","",Wettkampfdaten!$F$12)</f>
        <v>Hindernissprint-Staffel</v>
      </c>
      <c r="AC46" s="24" t="str">
        <f>IF(Wettkampfdaten!$F$13="","",Wettkampfdaten!$F$13)</f>
        <v/>
      </c>
      <c r="AD46" s="24" t="str">
        <f>IF(Wettkampfdaten!$F$14="","",Wettkampfdaten!$F$14)</f>
        <v/>
      </c>
    </row>
    <row r="47" spans="1:30" x14ac:dyDescent="0.2">
      <c r="A47" s="228">
        <f>IF('U12'!B47="","",'U12'!B47)</f>
        <v>502</v>
      </c>
      <c r="B47" s="229" t="str">
        <f>IF('U12'!C47="","",'U12'!C47)</f>
        <v>Häubl</v>
      </c>
      <c r="C47" s="230" t="str">
        <f>IF('U12'!D47="","",'U12'!D47)</f>
        <v>Marius</v>
      </c>
      <c r="D47" s="229" t="str">
        <f>IF('U12'!H47="","",'U12'!H47)</f>
        <v>VfL Altenstadt</v>
      </c>
      <c r="E47" s="231">
        <f>IF('U12'!E47="","",'U12'!E47)</f>
        <v>2013</v>
      </c>
      <c r="F47" s="232" t="str">
        <f>IF('U12'!F47="","",'U12'!F47)</f>
        <v>m</v>
      </c>
      <c r="G47" s="288"/>
      <c r="H47" s="144" t="str">
        <f>IF(G47="","",RANK(G47,Hilfe!$A$1:$A$176,Wettkampfdaten!$G$9))</f>
        <v/>
      </c>
      <c r="I47" s="288"/>
      <c r="J47" s="144" t="str">
        <f>IF(I47="","",RANK(I47,Hilfe!$B$1:$B$176,Wettkampfdaten!$G$10))</f>
        <v/>
      </c>
      <c r="K47" s="288"/>
      <c r="L47" s="144" t="str">
        <f>IF(K47="","",RANK(K47,Hilfe!$C$1:$C$176,Wettkampfdaten!$G$11))</f>
        <v/>
      </c>
      <c r="M47" s="288"/>
      <c r="N47" s="144" t="str">
        <f>IF(M47="","",RANK(M47,Hilfe!$D$1:$D$176,Wettkampfdaten!$G$12))</f>
        <v/>
      </c>
      <c r="O47" s="139"/>
      <c r="P47" s="144" t="str">
        <f>IF(O47="","",RANK(O47,Hilfe!$E$1:$E$176,Wettkampfdaten!$G$13))</f>
        <v/>
      </c>
      <c r="Q47" s="139"/>
      <c r="R47" s="144" t="str">
        <f>IF(Q47="","",RANK(Q47,Hilfe!$F$1:$F$176,Wettkampfdaten!$G$14))</f>
        <v/>
      </c>
      <c r="S47" s="173" t="str">
        <f t="shared" si="1"/>
        <v/>
      </c>
      <c r="T47" s="170" t="str">
        <f>IF(S47="","",RANK(S47,Hilfe!$G$1:$G$176,1))</f>
        <v/>
      </c>
      <c r="U47" s="55" t="str">
        <f>Wettkampfdaten!$A$3</f>
        <v>KiLa Wettkampf Altenstadt 2024</v>
      </c>
      <c r="V47" s="56" t="str">
        <f>Wettkampfdaten!$D$3</f>
        <v>08./09.06.2024</v>
      </c>
      <c r="W47" s="58" t="str">
        <f>Wettkampfdaten!$F$3</f>
        <v>Altenstadt</v>
      </c>
      <c r="X47" s="57" t="s">
        <v>30</v>
      </c>
      <c r="Y47" s="24" t="str">
        <f>IF(Wettkampfdaten!$F$9="","",Wettkampfdaten!$F$9)</f>
        <v>Gehen</v>
      </c>
      <c r="Z47" s="24" t="str">
        <f>IF(Wettkampfdaten!$F$10="","",Wettkampfdaten!$F$10)</f>
        <v>5-Sprung</v>
      </c>
      <c r="AA47" s="24" t="str">
        <f>IF(Wettkampfdaten!$F$11="","",Wettkampfdaten!$F$11)</f>
        <v>Schlagwurf (Stab)</v>
      </c>
      <c r="AB47" s="24" t="str">
        <f>IF(Wettkampfdaten!$F$12="","",Wettkampfdaten!$F$12)</f>
        <v>Hindernissprint-Staffel</v>
      </c>
      <c r="AC47" s="24" t="str">
        <f>IF(Wettkampfdaten!$F$13="","",Wettkampfdaten!$F$13)</f>
        <v/>
      </c>
      <c r="AD47" s="24" t="str">
        <f>IF(Wettkampfdaten!$F$14="","",Wettkampfdaten!$F$14)</f>
        <v/>
      </c>
    </row>
    <row r="48" spans="1:30" x14ac:dyDescent="0.2">
      <c r="A48" s="228">
        <f>IF('U12'!B48="","",'U12'!B48)</f>
        <v>503</v>
      </c>
      <c r="B48" s="229" t="str">
        <f>IF('U12'!C48="","",'U12'!C48)</f>
        <v>Memmel</v>
      </c>
      <c r="C48" s="230" t="str">
        <f>IF('U12'!D48="","",'U12'!D48)</f>
        <v>Lea</v>
      </c>
      <c r="D48" s="233" t="str">
        <f>IF('U12'!H48="","",'U12'!H48)</f>
        <v>VfL Altenstadt</v>
      </c>
      <c r="E48" s="231">
        <f>IF('U12'!E48="","",'U12'!E48)</f>
        <v>2013</v>
      </c>
      <c r="F48" s="232" t="str">
        <f>IF('U12'!F48="","",'U12'!F48)</f>
        <v>w</v>
      </c>
      <c r="G48" s="289"/>
      <c r="H48" s="144" t="str">
        <f>IF(G48="","",RANK(G48,Hilfe!$A$1:$A$176,Wettkampfdaten!$G$9))</f>
        <v/>
      </c>
      <c r="I48" s="289"/>
      <c r="J48" s="144" t="str">
        <f>IF(I48="","",RANK(I48,Hilfe!$B$1:$B$176,Wettkampfdaten!$G$10))</f>
        <v/>
      </c>
      <c r="K48" s="289"/>
      <c r="L48" s="144" t="str">
        <f>IF(K48="","",RANK(K48,Hilfe!$C$1:$C$176,Wettkampfdaten!$G$11))</f>
        <v/>
      </c>
      <c r="M48" s="289"/>
      <c r="N48" s="144" t="str">
        <f>IF(M48="","",RANK(M48,Hilfe!$D$1:$D$176,Wettkampfdaten!$G$12))</f>
        <v/>
      </c>
      <c r="O48" s="140"/>
      <c r="P48" s="144" t="str">
        <f>IF(O48="","",RANK(O48,Hilfe!$E$1:$E$176,Wettkampfdaten!$G$13))</f>
        <v/>
      </c>
      <c r="Q48" s="140"/>
      <c r="R48" s="144" t="str">
        <f>IF(Q48="","",RANK(Q48,Hilfe!$F$1:$F$176,Wettkampfdaten!$G$14))</f>
        <v/>
      </c>
      <c r="S48" s="174" t="str">
        <f t="shared" si="1"/>
        <v/>
      </c>
      <c r="T48" s="171" t="str">
        <f>IF(S48="","",RANK(S48,Hilfe!$G$1:$G$176,1))</f>
        <v/>
      </c>
      <c r="U48" s="55" t="str">
        <f>Wettkampfdaten!$A$3</f>
        <v>KiLa Wettkampf Altenstadt 2024</v>
      </c>
      <c r="V48" s="56" t="str">
        <f>Wettkampfdaten!$D$3</f>
        <v>08./09.06.2024</v>
      </c>
      <c r="W48" s="58" t="str">
        <f>Wettkampfdaten!$F$3</f>
        <v>Altenstadt</v>
      </c>
      <c r="X48" s="57" t="s">
        <v>30</v>
      </c>
      <c r="Y48" s="24" t="str">
        <f>IF(Wettkampfdaten!$F$9="","",Wettkampfdaten!$F$9)</f>
        <v>Gehen</v>
      </c>
      <c r="Z48" s="24" t="str">
        <f>IF(Wettkampfdaten!$F$10="","",Wettkampfdaten!$F$10)</f>
        <v>5-Sprung</v>
      </c>
      <c r="AA48" s="24" t="str">
        <f>IF(Wettkampfdaten!$F$11="","",Wettkampfdaten!$F$11)</f>
        <v>Schlagwurf (Stab)</v>
      </c>
      <c r="AB48" s="24" t="str">
        <f>IF(Wettkampfdaten!$F$12="","",Wettkampfdaten!$F$12)</f>
        <v>Hindernissprint-Staffel</v>
      </c>
      <c r="AC48" s="24" t="str">
        <f>IF(Wettkampfdaten!$F$13="","",Wettkampfdaten!$F$13)</f>
        <v/>
      </c>
      <c r="AD48" s="24" t="str">
        <f>IF(Wettkampfdaten!$F$14="","",Wettkampfdaten!$F$14)</f>
        <v/>
      </c>
    </row>
    <row r="49" spans="1:30" x14ac:dyDescent="0.2">
      <c r="A49" s="228">
        <f>IF('U12'!B49="","",'U12'!B49)</f>
        <v>504</v>
      </c>
      <c r="B49" s="229" t="str">
        <f>IF('U12'!C49="","",'U12'!C49)</f>
        <v>Krawczyk</v>
      </c>
      <c r="C49" s="230" t="str">
        <f>IF('U12'!D49="","",'U12'!D49)</f>
        <v>Maja</v>
      </c>
      <c r="D49" s="229" t="str">
        <f>IF('U12'!H49="","",'U12'!H49)</f>
        <v>VfL Altenstadt</v>
      </c>
      <c r="E49" s="231">
        <f>IF('U12'!E49="","",'U12'!E49)</f>
        <v>2013</v>
      </c>
      <c r="F49" s="232" t="str">
        <f>IF('U12'!F49="","",'U12'!F49)</f>
        <v>w</v>
      </c>
      <c r="G49" s="288"/>
      <c r="H49" s="144" t="str">
        <f>IF(G49="","",RANK(G49,Hilfe!$A$1:$A$176,Wettkampfdaten!$G$9))</f>
        <v/>
      </c>
      <c r="I49" s="288"/>
      <c r="J49" s="144" t="str">
        <f>IF(I49="","",RANK(I49,Hilfe!$B$1:$B$176,Wettkampfdaten!$G$10))</f>
        <v/>
      </c>
      <c r="K49" s="288"/>
      <c r="L49" s="144" t="str">
        <f>IF(K49="","",RANK(K49,Hilfe!$C$1:$C$176,Wettkampfdaten!$G$11))</f>
        <v/>
      </c>
      <c r="M49" s="288"/>
      <c r="N49" s="144" t="str">
        <f>IF(M49="","",RANK(M49,Hilfe!$D$1:$D$176,Wettkampfdaten!$G$12))</f>
        <v/>
      </c>
      <c r="O49" s="139"/>
      <c r="P49" s="144" t="str">
        <f>IF(O49="","",RANK(O49,Hilfe!$E$1:$E$176,Wettkampfdaten!$G$13))</f>
        <v/>
      </c>
      <c r="Q49" s="139"/>
      <c r="R49" s="144" t="str">
        <f>IF(Q49="","",RANK(Q49,Hilfe!$F$1:$F$176,Wettkampfdaten!$G$14))</f>
        <v/>
      </c>
      <c r="S49" s="173" t="str">
        <f t="shared" si="1"/>
        <v/>
      </c>
      <c r="T49" s="170" t="str">
        <f>IF(S49="","",RANK(S49,Hilfe!$G$1:$G$176,1))</f>
        <v/>
      </c>
      <c r="U49" s="55" t="str">
        <f>Wettkampfdaten!$A$3</f>
        <v>KiLa Wettkampf Altenstadt 2024</v>
      </c>
      <c r="V49" s="56" t="str">
        <f>Wettkampfdaten!$D$3</f>
        <v>08./09.06.2024</v>
      </c>
      <c r="W49" s="58" t="str">
        <f>Wettkampfdaten!$F$3</f>
        <v>Altenstadt</v>
      </c>
      <c r="X49" s="57" t="s">
        <v>30</v>
      </c>
      <c r="Y49" s="24" t="str">
        <f>IF(Wettkampfdaten!$F$9="","",Wettkampfdaten!$F$9)</f>
        <v>Gehen</v>
      </c>
      <c r="Z49" s="24" t="str">
        <f>IF(Wettkampfdaten!$F$10="","",Wettkampfdaten!$F$10)</f>
        <v>5-Sprung</v>
      </c>
      <c r="AA49" s="24" t="str">
        <f>IF(Wettkampfdaten!$F$11="","",Wettkampfdaten!$F$11)</f>
        <v>Schlagwurf (Stab)</v>
      </c>
      <c r="AB49" s="24" t="str">
        <f>IF(Wettkampfdaten!$F$12="","",Wettkampfdaten!$F$12)</f>
        <v>Hindernissprint-Staffel</v>
      </c>
      <c r="AC49" s="24" t="str">
        <f>IF(Wettkampfdaten!$F$13="","",Wettkampfdaten!$F$13)</f>
        <v/>
      </c>
      <c r="AD49" s="24" t="str">
        <f>IF(Wettkampfdaten!$F$14="","",Wettkampfdaten!$F$14)</f>
        <v/>
      </c>
    </row>
    <row r="50" spans="1:30" x14ac:dyDescent="0.2">
      <c r="A50" s="228">
        <f>IF('U12'!B50="","",'U12'!B50)</f>
        <v>505</v>
      </c>
      <c r="B50" s="229" t="str">
        <f>IF('U12'!C50="","",'U12'!C50)</f>
        <v>Kreuter</v>
      </c>
      <c r="C50" s="230" t="str">
        <f>IF('U12'!D50="","",'U12'!D50)</f>
        <v>Ina</v>
      </c>
      <c r="D50" s="233" t="str">
        <f>IF('U12'!H50="","",'U12'!H50)</f>
        <v>VfL Altenstadt</v>
      </c>
      <c r="E50" s="231">
        <f>IF('U12'!E50="","",'U12'!E50)</f>
        <v>2013</v>
      </c>
      <c r="F50" s="232" t="str">
        <f>IF('U12'!F50="","",'U12'!F50)</f>
        <v>w</v>
      </c>
      <c r="G50" s="289"/>
      <c r="H50" s="144" t="str">
        <f>IF(G50="","",RANK(G50,Hilfe!$A$1:$A$176,Wettkampfdaten!$G$9))</f>
        <v/>
      </c>
      <c r="I50" s="289"/>
      <c r="J50" s="144" t="str">
        <f>IF(I50="","",RANK(I50,Hilfe!$B$1:$B$176,Wettkampfdaten!$G$10))</f>
        <v/>
      </c>
      <c r="K50" s="289"/>
      <c r="L50" s="144" t="str">
        <f>IF(K50="","",RANK(K50,Hilfe!$C$1:$C$176,Wettkampfdaten!$G$11))</f>
        <v/>
      </c>
      <c r="M50" s="289"/>
      <c r="N50" s="144" t="str">
        <f>IF(M50="","",RANK(M50,Hilfe!$D$1:$D$176,Wettkampfdaten!$G$12))</f>
        <v/>
      </c>
      <c r="O50" s="140"/>
      <c r="P50" s="144" t="str">
        <f>IF(O50="","",RANK(O50,Hilfe!$E$1:$E$176,Wettkampfdaten!$G$13))</f>
        <v/>
      </c>
      <c r="Q50" s="140"/>
      <c r="R50" s="144" t="str">
        <f>IF(Q50="","",RANK(Q50,Hilfe!$F$1:$F$176,Wettkampfdaten!$G$14))</f>
        <v/>
      </c>
      <c r="S50" s="174" t="str">
        <f t="shared" si="1"/>
        <v/>
      </c>
      <c r="T50" s="171" t="str">
        <f>IF(S50="","",RANK(S50,Hilfe!$G$1:$G$176,1))</f>
        <v/>
      </c>
      <c r="U50" s="55" t="str">
        <f>Wettkampfdaten!$A$3</f>
        <v>KiLa Wettkampf Altenstadt 2024</v>
      </c>
      <c r="V50" s="56" t="str">
        <f>Wettkampfdaten!$D$3</f>
        <v>08./09.06.2024</v>
      </c>
      <c r="W50" s="58" t="str">
        <f>Wettkampfdaten!$F$3</f>
        <v>Altenstadt</v>
      </c>
      <c r="X50" s="57" t="s">
        <v>30</v>
      </c>
      <c r="Y50" s="24" t="str">
        <f>IF(Wettkampfdaten!$F$9="","",Wettkampfdaten!$F$9)</f>
        <v>Gehen</v>
      </c>
      <c r="Z50" s="24" t="str">
        <f>IF(Wettkampfdaten!$F$10="","",Wettkampfdaten!$F$10)</f>
        <v>5-Sprung</v>
      </c>
      <c r="AA50" s="24" t="str">
        <f>IF(Wettkampfdaten!$F$11="","",Wettkampfdaten!$F$11)</f>
        <v>Schlagwurf (Stab)</v>
      </c>
      <c r="AB50" s="24" t="str">
        <f>IF(Wettkampfdaten!$F$12="","",Wettkampfdaten!$F$12)</f>
        <v>Hindernissprint-Staffel</v>
      </c>
      <c r="AC50" s="24" t="str">
        <f>IF(Wettkampfdaten!$F$13="","",Wettkampfdaten!$F$13)</f>
        <v/>
      </c>
      <c r="AD50" s="24" t="str">
        <f>IF(Wettkampfdaten!$F$14="","",Wettkampfdaten!$F$14)</f>
        <v/>
      </c>
    </row>
    <row r="51" spans="1:30" x14ac:dyDescent="0.2">
      <c r="A51" s="228">
        <f>IF('U12'!B51="","",'U12'!B51)</f>
        <v>506</v>
      </c>
      <c r="B51" s="229" t="str">
        <f>IF('U12'!C51="","",'U12'!C51)</f>
        <v>Maiano</v>
      </c>
      <c r="C51" s="230" t="str">
        <f>IF('U12'!D51="","",'U12'!D51)</f>
        <v>Lisa</v>
      </c>
      <c r="D51" s="229" t="str">
        <f>IF('U12'!H51="","",'U12'!H51)</f>
        <v>VfL Altenstadt</v>
      </c>
      <c r="E51" s="231">
        <f>IF('U12'!E51="","",'U12'!E51)</f>
        <v>2013</v>
      </c>
      <c r="F51" s="232" t="str">
        <f>IF('U12'!F51="","",'U12'!F51)</f>
        <v>w</v>
      </c>
      <c r="G51" s="288"/>
      <c r="H51" s="144" t="str">
        <f>IF(G51="","",RANK(G51,Hilfe!$A$1:$A$176,Wettkampfdaten!$G$9))</f>
        <v/>
      </c>
      <c r="I51" s="288"/>
      <c r="J51" s="144" t="str">
        <f>IF(I51="","",RANK(I51,Hilfe!$B$1:$B$176,Wettkampfdaten!$G$10))</f>
        <v/>
      </c>
      <c r="K51" s="288"/>
      <c r="L51" s="144" t="str">
        <f>IF(K51="","",RANK(K51,Hilfe!$C$1:$C$176,Wettkampfdaten!$G$11))</f>
        <v/>
      </c>
      <c r="M51" s="288"/>
      <c r="N51" s="144" t="str">
        <f>IF(M51="","",RANK(M51,Hilfe!$D$1:$D$176,Wettkampfdaten!$G$12))</f>
        <v/>
      </c>
      <c r="O51" s="139"/>
      <c r="P51" s="144" t="str">
        <f>IF(O51="","",RANK(O51,Hilfe!$E$1:$E$176,Wettkampfdaten!$G$13))</f>
        <v/>
      </c>
      <c r="Q51" s="139"/>
      <c r="R51" s="144" t="str">
        <f>IF(Q51="","",RANK(Q51,Hilfe!$F$1:$F$176,Wettkampfdaten!$G$14))</f>
        <v/>
      </c>
      <c r="S51" s="173" t="str">
        <f t="shared" si="1"/>
        <v/>
      </c>
      <c r="T51" s="170" t="str">
        <f>IF(S51="","",RANK(S51,Hilfe!$G$1:$G$176,1))</f>
        <v/>
      </c>
      <c r="U51" s="55" t="str">
        <f>Wettkampfdaten!$A$3</f>
        <v>KiLa Wettkampf Altenstadt 2024</v>
      </c>
      <c r="V51" s="56" t="str">
        <f>Wettkampfdaten!$D$3</f>
        <v>08./09.06.2024</v>
      </c>
      <c r="W51" s="58" t="str">
        <f>Wettkampfdaten!$F$3</f>
        <v>Altenstadt</v>
      </c>
      <c r="X51" s="57" t="s">
        <v>30</v>
      </c>
      <c r="Y51" s="24" t="str">
        <f>IF(Wettkampfdaten!$F$9="","",Wettkampfdaten!$F$9)</f>
        <v>Gehen</v>
      </c>
      <c r="Z51" s="24" t="str">
        <f>IF(Wettkampfdaten!$F$10="","",Wettkampfdaten!$F$10)</f>
        <v>5-Sprung</v>
      </c>
      <c r="AA51" s="24" t="str">
        <f>IF(Wettkampfdaten!$F$11="","",Wettkampfdaten!$F$11)</f>
        <v>Schlagwurf (Stab)</v>
      </c>
      <c r="AB51" s="24" t="str">
        <f>IF(Wettkampfdaten!$F$12="","",Wettkampfdaten!$F$12)</f>
        <v>Hindernissprint-Staffel</v>
      </c>
      <c r="AC51" s="24" t="str">
        <f>IF(Wettkampfdaten!$F$13="","",Wettkampfdaten!$F$13)</f>
        <v/>
      </c>
      <c r="AD51" s="24" t="str">
        <f>IF(Wettkampfdaten!$F$14="","",Wettkampfdaten!$F$14)</f>
        <v/>
      </c>
    </row>
    <row r="52" spans="1:30" x14ac:dyDescent="0.2">
      <c r="A52" s="228">
        <f>IF('U12'!B52="","",'U12'!B52)</f>
        <v>507</v>
      </c>
      <c r="B52" s="229" t="str">
        <f>IF('U12'!C52="","",'U12'!C52)</f>
        <v>Görsch</v>
      </c>
      <c r="C52" s="230" t="str">
        <f>IF('U12'!D52="","",'U12'!D52)</f>
        <v>Mira</v>
      </c>
      <c r="D52" s="233" t="str">
        <f>IF('U12'!H52="","",'U12'!H52)</f>
        <v>VfL Altenstadt</v>
      </c>
      <c r="E52" s="231">
        <f>IF('U12'!E52="","",'U12'!E52)</f>
        <v>2013</v>
      </c>
      <c r="F52" s="232" t="str">
        <f>IF('U12'!F52="","",'U12'!F52)</f>
        <v>w</v>
      </c>
      <c r="G52" s="289"/>
      <c r="H52" s="144" t="str">
        <f>IF(G52="","",RANK(G52,Hilfe!$A$1:$A$176,Wettkampfdaten!$G$9))</f>
        <v/>
      </c>
      <c r="I52" s="289"/>
      <c r="J52" s="144" t="str">
        <f>IF(I52="","",RANK(I52,Hilfe!$B$1:$B$176,Wettkampfdaten!$G$10))</f>
        <v/>
      </c>
      <c r="K52" s="289"/>
      <c r="L52" s="144" t="str">
        <f>IF(K52="","",RANK(K52,Hilfe!$C$1:$C$176,Wettkampfdaten!$G$11))</f>
        <v/>
      </c>
      <c r="M52" s="289"/>
      <c r="N52" s="144" t="str">
        <f>IF(M52="","",RANK(M52,Hilfe!$D$1:$D$176,Wettkampfdaten!$G$12))</f>
        <v/>
      </c>
      <c r="O52" s="140"/>
      <c r="P52" s="144" t="str">
        <f>IF(O52="","",RANK(O52,Hilfe!$E$1:$E$176,Wettkampfdaten!$G$13))</f>
        <v/>
      </c>
      <c r="Q52" s="140"/>
      <c r="R52" s="144" t="str">
        <f>IF(Q52="","",RANK(Q52,Hilfe!$F$1:$F$176,Wettkampfdaten!$G$14))</f>
        <v/>
      </c>
      <c r="S52" s="174" t="str">
        <f t="shared" si="1"/>
        <v/>
      </c>
      <c r="T52" s="171" t="str">
        <f>IF(S52="","",RANK(S52,Hilfe!$G$1:$G$176,1))</f>
        <v/>
      </c>
      <c r="U52" s="55" t="str">
        <f>Wettkampfdaten!$A$3</f>
        <v>KiLa Wettkampf Altenstadt 2024</v>
      </c>
      <c r="V52" s="56" t="str">
        <f>Wettkampfdaten!$D$3</f>
        <v>08./09.06.2024</v>
      </c>
      <c r="W52" s="58" t="str">
        <f>Wettkampfdaten!$F$3</f>
        <v>Altenstadt</v>
      </c>
      <c r="X52" s="57" t="s">
        <v>30</v>
      </c>
      <c r="Y52" s="24" t="str">
        <f>IF(Wettkampfdaten!$F$9="","",Wettkampfdaten!$F$9)</f>
        <v>Gehen</v>
      </c>
      <c r="Z52" s="24" t="str">
        <f>IF(Wettkampfdaten!$F$10="","",Wettkampfdaten!$F$10)</f>
        <v>5-Sprung</v>
      </c>
      <c r="AA52" s="24" t="str">
        <f>IF(Wettkampfdaten!$F$11="","",Wettkampfdaten!$F$11)</f>
        <v>Schlagwurf (Stab)</v>
      </c>
      <c r="AB52" s="24" t="str">
        <f>IF(Wettkampfdaten!$F$12="","",Wettkampfdaten!$F$12)</f>
        <v>Hindernissprint-Staffel</v>
      </c>
      <c r="AC52" s="24" t="str">
        <f>IF(Wettkampfdaten!$F$13="","",Wettkampfdaten!$F$13)</f>
        <v/>
      </c>
      <c r="AD52" s="24" t="str">
        <f>IF(Wettkampfdaten!$F$14="","",Wettkampfdaten!$F$14)</f>
        <v/>
      </c>
    </row>
    <row r="53" spans="1:30" x14ac:dyDescent="0.2">
      <c r="A53" s="228">
        <f>IF('U12'!B53="","",'U12'!B53)</f>
        <v>508</v>
      </c>
      <c r="B53" s="229" t="str">
        <f>IF('U12'!C53="","",'U12'!C53)</f>
        <v>Leister</v>
      </c>
      <c r="C53" s="230" t="str">
        <f>IF('U12'!D53="","",'U12'!D53)</f>
        <v>Amelie</v>
      </c>
      <c r="D53" s="229" t="str">
        <f>IF('U12'!H53="","",'U12'!H53)</f>
        <v>VfL Altenstadt</v>
      </c>
      <c r="E53" s="231">
        <f>IF('U12'!E53="","",'U12'!E53)</f>
        <v>2013</v>
      </c>
      <c r="F53" s="232" t="str">
        <f>IF('U12'!F53="","",'U12'!F53)</f>
        <v>w</v>
      </c>
      <c r="G53" s="288"/>
      <c r="H53" s="144" t="str">
        <f>IF(G53="","",RANK(G53,Hilfe!$A$1:$A$176,Wettkampfdaten!$G$9))</f>
        <v/>
      </c>
      <c r="I53" s="288"/>
      <c r="J53" s="144" t="str">
        <f>IF(I53="","",RANK(I53,Hilfe!$B$1:$B$176,Wettkampfdaten!$G$10))</f>
        <v/>
      </c>
      <c r="K53" s="288"/>
      <c r="L53" s="144" t="str">
        <f>IF(K53="","",RANK(K53,Hilfe!$C$1:$C$176,Wettkampfdaten!$G$11))</f>
        <v/>
      </c>
      <c r="M53" s="288"/>
      <c r="N53" s="144" t="str">
        <f>IF(M53="","",RANK(M53,Hilfe!$D$1:$D$176,Wettkampfdaten!$G$12))</f>
        <v/>
      </c>
      <c r="O53" s="139"/>
      <c r="P53" s="144" t="str">
        <f>IF(O53="","",RANK(O53,Hilfe!$E$1:$E$176,Wettkampfdaten!$G$13))</f>
        <v/>
      </c>
      <c r="Q53" s="139"/>
      <c r="R53" s="144" t="str">
        <f>IF(Q53="","",RANK(Q53,Hilfe!$F$1:$F$176,Wettkampfdaten!$G$14))</f>
        <v/>
      </c>
      <c r="S53" s="173" t="str">
        <f t="shared" si="1"/>
        <v/>
      </c>
      <c r="T53" s="170" t="str">
        <f>IF(S53="","",RANK(S53,Hilfe!$G$1:$G$176,1))</f>
        <v/>
      </c>
      <c r="U53" s="55" t="str">
        <f>Wettkampfdaten!$A$3</f>
        <v>KiLa Wettkampf Altenstadt 2024</v>
      </c>
      <c r="V53" s="56" t="str">
        <f>Wettkampfdaten!$D$3</f>
        <v>08./09.06.2024</v>
      </c>
      <c r="W53" s="58" t="str">
        <f>Wettkampfdaten!$F$3</f>
        <v>Altenstadt</v>
      </c>
      <c r="X53" s="57" t="s">
        <v>30</v>
      </c>
      <c r="Y53" s="24" t="str">
        <f>IF(Wettkampfdaten!$F$9="","",Wettkampfdaten!$F$9)</f>
        <v>Gehen</v>
      </c>
      <c r="Z53" s="24" t="str">
        <f>IF(Wettkampfdaten!$F$10="","",Wettkampfdaten!$F$10)</f>
        <v>5-Sprung</v>
      </c>
      <c r="AA53" s="24" t="str">
        <f>IF(Wettkampfdaten!$F$11="","",Wettkampfdaten!$F$11)</f>
        <v>Schlagwurf (Stab)</v>
      </c>
      <c r="AB53" s="24" t="str">
        <f>IF(Wettkampfdaten!$F$12="","",Wettkampfdaten!$F$12)</f>
        <v>Hindernissprint-Staffel</v>
      </c>
      <c r="AC53" s="24" t="str">
        <f>IF(Wettkampfdaten!$F$13="","",Wettkampfdaten!$F$13)</f>
        <v/>
      </c>
      <c r="AD53" s="24" t="str">
        <f>IF(Wettkampfdaten!$F$14="","",Wettkampfdaten!$F$14)</f>
        <v/>
      </c>
    </row>
    <row r="54" spans="1:30" x14ac:dyDescent="0.2">
      <c r="A54" s="228">
        <f>IF('U12'!B54="","",'U12'!B54)</f>
        <v>509</v>
      </c>
      <c r="B54" s="229" t="str">
        <f>IF('U12'!C54="","",'U12'!C54)</f>
        <v>Zimmer</v>
      </c>
      <c r="C54" s="230" t="str">
        <f>IF('U12'!D54="","",'U12'!D54)</f>
        <v>Leo</v>
      </c>
      <c r="D54" s="233" t="str">
        <f>IF('U12'!H54="","",'U12'!H54)</f>
        <v>VfL Altenstadt</v>
      </c>
      <c r="E54" s="231">
        <f>IF('U12'!E54="","",'U12'!E54)</f>
        <v>2014</v>
      </c>
      <c r="F54" s="232" t="str">
        <f>IF('U12'!F54="","",'U12'!F54)</f>
        <v>m</v>
      </c>
      <c r="G54" s="289"/>
      <c r="H54" s="144" t="str">
        <f>IF(G54="","",RANK(G54,Hilfe!$A$1:$A$176,Wettkampfdaten!$G$9))</f>
        <v/>
      </c>
      <c r="I54" s="289"/>
      <c r="J54" s="144" t="str">
        <f>IF(I54="","",RANK(I54,Hilfe!$B$1:$B$176,Wettkampfdaten!$G$10))</f>
        <v/>
      </c>
      <c r="K54" s="289"/>
      <c r="L54" s="144" t="str">
        <f>IF(K54="","",RANK(K54,Hilfe!$C$1:$C$176,Wettkampfdaten!$G$11))</f>
        <v/>
      </c>
      <c r="M54" s="289"/>
      <c r="N54" s="144" t="str">
        <f>IF(M54="","",RANK(M54,Hilfe!$D$1:$D$176,Wettkampfdaten!$G$12))</f>
        <v/>
      </c>
      <c r="O54" s="140"/>
      <c r="P54" s="144" t="str">
        <f>IF(O54="","",RANK(O54,Hilfe!$E$1:$E$176,Wettkampfdaten!$G$13))</f>
        <v/>
      </c>
      <c r="Q54" s="140"/>
      <c r="R54" s="144" t="str">
        <f>IF(Q54="","",RANK(Q54,Hilfe!$F$1:$F$176,Wettkampfdaten!$G$14))</f>
        <v/>
      </c>
      <c r="S54" s="174" t="str">
        <f t="shared" si="1"/>
        <v/>
      </c>
      <c r="T54" s="171" t="str">
        <f>IF(S54="","",RANK(S54,Hilfe!$G$1:$G$176,1))</f>
        <v/>
      </c>
      <c r="U54" s="55" t="str">
        <f>Wettkampfdaten!$A$3</f>
        <v>KiLa Wettkampf Altenstadt 2024</v>
      </c>
      <c r="V54" s="56" t="str">
        <f>Wettkampfdaten!$D$3</f>
        <v>08./09.06.2024</v>
      </c>
      <c r="W54" s="58" t="str">
        <f>Wettkampfdaten!$F$3</f>
        <v>Altenstadt</v>
      </c>
      <c r="X54" s="57" t="s">
        <v>30</v>
      </c>
      <c r="Y54" s="24" t="str">
        <f>IF(Wettkampfdaten!$F$9="","",Wettkampfdaten!$F$9)</f>
        <v>Gehen</v>
      </c>
      <c r="Z54" s="24" t="str">
        <f>IF(Wettkampfdaten!$F$10="","",Wettkampfdaten!$F$10)</f>
        <v>5-Sprung</v>
      </c>
      <c r="AA54" s="24" t="str">
        <f>IF(Wettkampfdaten!$F$11="","",Wettkampfdaten!$F$11)</f>
        <v>Schlagwurf (Stab)</v>
      </c>
      <c r="AB54" s="24" t="str">
        <f>IF(Wettkampfdaten!$F$12="","",Wettkampfdaten!$F$12)</f>
        <v>Hindernissprint-Staffel</v>
      </c>
      <c r="AC54" s="24" t="str">
        <f>IF(Wettkampfdaten!$F$13="","",Wettkampfdaten!$F$13)</f>
        <v/>
      </c>
      <c r="AD54" s="24" t="str">
        <f>IF(Wettkampfdaten!$F$14="","",Wettkampfdaten!$F$14)</f>
        <v/>
      </c>
    </row>
    <row r="55" spans="1:30" x14ac:dyDescent="0.2">
      <c r="A55" s="228">
        <f>IF('U12'!B55="","",'U12'!B55)</f>
        <v>510</v>
      </c>
      <c r="B55" s="229" t="str">
        <f>IF('U12'!C55="","",'U12'!C55)</f>
        <v>Selim Akcin</v>
      </c>
      <c r="C55" s="230" t="str">
        <f>IF('U12'!D55="","",'U12'!D55)</f>
        <v>Aziz</v>
      </c>
      <c r="D55" s="229" t="str">
        <f>IF('U12'!H55="","",'U12'!H55)</f>
        <v>VfL Altenstadt</v>
      </c>
      <c r="E55" s="231">
        <f>IF('U12'!E55="","",'U12'!E55)</f>
        <v>2014</v>
      </c>
      <c r="F55" s="232" t="str">
        <f>IF('U12'!F55="","",'U12'!F55)</f>
        <v>m</v>
      </c>
      <c r="G55" s="288"/>
      <c r="H55" s="144" t="str">
        <f>IF(G55="","",RANK(G55,Hilfe!$A$1:$A$176,Wettkampfdaten!$G$9))</f>
        <v/>
      </c>
      <c r="I55" s="288"/>
      <c r="J55" s="144" t="str">
        <f>IF(I55="","",RANK(I55,Hilfe!$B$1:$B$176,Wettkampfdaten!$G$10))</f>
        <v/>
      </c>
      <c r="K55" s="288"/>
      <c r="L55" s="144" t="str">
        <f>IF(K55="","",RANK(K55,Hilfe!$C$1:$C$176,Wettkampfdaten!$G$11))</f>
        <v/>
      </c>
      <c r="M55" s="288"/>
      <c r="N55" s="144" t="str">
        <f>IF(M55="","",RANK(M55,Hilfe!$D$1:$D$176,Wettkampfdaten!$G$12))</f>
        <v/>
      </c>
      <c r="O55" s="139"/>
      <c r="P55" s="144" t="str">
        <f>IF(O55="","",RANK(O55,Hilfe!$E$1:$E$176,Wettkampfdaten!$G$13))</f>
        <v/>
      </c>
      <c r="Q55" s="139"/>
      <c r="R55" s="144" t="str">
        <f>IF(Q55="","",RANK(Q55,Hilfe!$F$1:$F$176,Wettkampfdaten!$G$14))</f>
        <v/>
      </c>
      <c r="S55" s="173" t="str">
        <f t="shared" si="1"/>
        <v/>
      </c>
      <c r="T55" s="170" t="str">
        <f>IF(S55="","",RANK(S55,Hilfe!$G$1:$G$176,1))</f>
        <v/>
      </c>
      <c r="U55" s="55" t="str">
        <f>Wettkampfdaten!$A$3</f>
        <v>KiLa Wettkampf Altenstadt 2024</v>
      </c>
      <c r="V55" s="56" t="str">
        <f>Wettkampfdaten!$D$3</f>
        <v>08./09.06.2024</v>
      </c>
      <c r="W55" s="58" t="str">
        <f>Wettkampfdaten!$F$3</f>
        <v>Altenstadt</v>
      </c>
      <c r="X55" s="57" t="s">
        <v>30</v>
      </c>
      <c r="Y55" s="24" t="str">
        <f>IF(Wettkampfdaten!$F$9="","",Wettkampfdaten!$F$9)</f>
        <v>Gehen</v>
      </c>
      <c r="Z55" s="24" t="str">
        <f>IF(Wettkampfdaten!$F$10="","",Wettkampfdaten!$F$10)</f>
        <v>5-Sprung</v>
      </c>
      <c r="AA55" s="24" t="str">
        <f>IF(Wettkampfdaten!$F$11="","",Wettkampfdaten!$F$11)</f>
        <v>Schlagwurf (Stab)</v>
      </c>
      <c r="AB55" s="24" t="str">
        <f>IF(Wettkampfdaten!$F$12="","",Wettkampfdaten!$F$12)</f>
        <v>Hindernissprint-Staffel</v>
      </c>
      <c r="AC55" s="24" t="str">
        <f>IF(Wettkampfdaten!$F$13="","",Wettkampfdaten!$F$13)</f>
        <v/>
      </c>
      <c r="AD55" s="24" t="str">
        <f>IF(Wettkampfdaten!$F$14="","",Wettkampfdaten!$F$14)</f>
        <v/>
      </c>
    </row>
    <row r="56" spans="1:30" ht="15.75" thickBot="1" x14ac:dyDescent="0.25">
      <c r="A56" s="234">
        <f>IF('U12'!B56="","",'U12'!B56)</f>
        <v>511</v>
      </c>
      <c r="B56" s="235" t="str">
        <f>IF('U12'!C56="","",'U12'!C56)</f>
        <v>Beck</v>
      </c>
      <c r="C56" s="236" t="str">
        <f>IF('U12'!D56="","",'U12'!D56)</f>
        <v>Neo</v>
      </c>
      <c r="D56" s="237" t="str">
        <f>IF('U12'!H56="","",'U12'!H56)</f>
        <v>VfL Altenstadt</v>
      </c>
      <c r="E56" s="238">
        <f>IF('U12'!E56="","",'U12'!E56)</f>
        <v>2013</v>
      </c>
      <c r="F56" s="239" t="str">
        <f>IF('U12'!F56="","",'U12'!F56)</f>
        <v>m</v>
      </c>
      <c r="G56" s="290"/>
      <c r="H56" s="178" t="str">
        <f>IF(G56="","",RANK(G56,Hilfe!$A$1:$A$176,Wettkampfdaten!$G$9))</f>
        <v/>
      </c>
      <c r="I56" s="290"/>
      <c r="J56" s="178" t="str">
        <f>IF(I56="","",RANK(I56,Hilfe!$B$1:$B$176,Wettkampfdaten!$G$10))</f>
        <v/>
      </c>
      <c r="K56" s="290"/>
      <c r="L56" s="178" t="str">
        <f>IF(K56="","",RANK(K56,Hilfe!$C$1:$C$176,Wettkampfdaten!$G$11))</f>
        <v/>
      </c>
      <c r="M56" s="290"/>
      <c r="N56" s="178" t="str">
        <f>IF(M56="","",RANK(M56,Hilfe!$D$1:$D$176,Wettkampfdaten!$G$12))</f>
        <v/>
      </c>
      <c r="O56" s="177"/>
      <c r="P56" s="178" t="str">
        <f>IF(O56="","",RANK(O56,Hilfe!$E$1:$E$176,Wettkampfdaten!$G$13))</f>
        <v/>
      </c>
      <c r="Q56" s="177"/>
      <c r="R56" s="178" t="str">
        <f>IF(Q56="","",RANK(Q56,Hilfe!$F$1:$F$176,Wettkampfdaten!$G$14))</f>
        <v/>
      </c>
      <c r="S56" s="179" t="str">
        <f t="shared" si="1"/>
        <v/>
      </c>
      <c r="T56" s="180" t="str">
        <f>IF(S56="","",RANK(S56,Hilfe!$G$1:$G$176,1))</f>
        <v/>
      </c>
      <c r="U56" s="55" t="str">
        <f>Wettkampfdaten!$A$3</f>
        <v>KiLa Wettkampf Altenstadt 2024</v>
      </c>
      <c r="V56" s="56" t="str">
        <f>Wettkampfdaten!$D$3</f>
        <v>08./09.06.2024</v>
      </c>
      <c r="W56" s="58" t="str">
        <f>Wettkampfdaten!$F$3</f>
        <v>Altenstadt</v>
      </c>
      <c r="X56" s="57" t="s">
        <v>30</v>
      </c>
      <c r="Y56" s="24" t="str">
        <f>IF(Wettkampfdaten!$F$9="","",Wettkampfdaten!$F$9)</f>
        <v>Gehen</v>
      </c>
      <c r="Z56" s="24" t="str">
        <f>IF(Wettkampfdaten!$F$10="","",Wettkampfdaten!$F$10)</f>
        <v>5-Sprung</v>
      </c>
      <c r="AA56" s="24" t="str">
        <f>IF(Wettkampfdaten!$F$11="","",Wettkampfdaten!$F$11)</f>
        <v>Schlagwurf (Stab)</v>
      </c>
      <c r="AB56" s="24" t="str">
        <f>IF(Wettkampfdaten!$F$12="","",Wettkampfdaten!$F$12)</f>
        <v>Hindernissprint-Staffel</v>
      </c>
      <c r="AC56" s="24" t="str">
        <f>IF(Wettkampfdaten!$F$13="","",Wettkampfdaten!$F$13)</f>
        <v/>
      </c>
      <c r="AD56" s="24" t="str">
        <f>IF(Wettkampfdaten!$F$14="","",Wettkampfdaten!$F$14)</f>
        <v/>
      </c>
    </row>
    <row r="57" spans="1:30" x14ac:dyDescent="0.2">
      <c r="A57" s="184">
        <f>IF('U12'!B57="","",'U12'!B57)</f>
        <v>601</v>
      </c>
      <c r="B57" s="147" t="str">
        <f>IF('U12'!C57="","",'U12'!C57)</f>
        <v>Haselhorst</v>
      </c>
      <c r="C57" s="148" t="str">
        <f>IF('U12'!D57="","",'U12'!D57)</f>
        <v>Charlie</v>
      </c>
      <c r="D57" s="147" t="str">
        <f>IF('U12'!H57="","",'U12'!H57)</f>
        <v>LSC Bad Nauheim</v>
      </c>
      <c r="E57" s="149">
        <f>IF('U12'!E57="","",'U12'!E57)</f>
        <v>2014</v>
      </c>
      <c r="F57" s="150" t="str">
        <f>IF('U12'!F57="","",'U12'!F57)</f>
        <v>m</v>
      </c>
      <c r="G57" s="291"/>
      <c r="H57" s="143" t="str">
        <f>IF(G57="","",RANK(G57,Hilfe!$A$1:$A$176,Wettkampfdaten!$G$9))</f>
        <v/>
      </c>
      <c r="I57" s="291"/>
      <c r="J57" s="143" t="str">
        <f>IF(I57="","",RANK(I57,Hilfe!$B$1:$B$176,Wettkampfdaten!$G$10))</f>
        <v/>
      </c>
      <c r="K57" s="291"/>
      <c r="L57" s="143" t="str">
        <f>IF(K57="","",RANK(K57,Hilfe!$C$1:$C$176,Wettkampfdaten!$G$11))</f>
        <v/>
      </c>
      <c r="M57" s="291"/>
      <c r="N57" s="143" t="str">
        <f>IF(M57="","",RANK(M57,Hilfe!$D$1:$D$176,Wettkampfdaten!$G$12))</f>
        <v/>
      </c>
      <c r="O57" s="185"/>
      <c r="P57" s="143" t="str">
        <f>IF(O57="","",RANK(O57,Hilfe!$E$1:$E$176,Wettkampfdaten!$G$13))</f>
        <v/>
      </c>
      <c r="Q57" s="185"/>
      <c r="R57" s="143" t="str">
        <f>IF(Q57="","",RANK(Q57,Hilfe!$F$1:$F$176,Wettkampfdaten!$G$14))</f>
        <v/>
      </c>
      <c r="S57" s="186" t="str">
        <f t="shared" si="1"/>
        <v/>
      </c>
      <c r="T57" s="169" t="str">
        <f>IF(S57="","",RANK(S57,Hilfe!$G$1:$G$176,1))</f>
        <v/>
      </c>
      <c r="U57" s="55" t="str">
        <f>Wettkampfdaten!$A$3</f>
        <v>KiLa Wettkampf Altenstadt 2024</v>
      </c>
      <c r="V57" s="56" t="str">
        <f>Wettkampfdaten!$D$3</f>
        <v>08./09.06.2024</v>
      </c>
      <c r="W57" s="58" t="str">
        <f>Wettkampfdaten!$F$3</f>
        <v>Altenstadt</v>
      </c>
      <c r="X57" s="57" t="s">
        <v>30</v>
      </c>
      <c r="Y57" s="24" t="str">
        <f>IF(Wettkampfdaten!$F$9="","",Wettkampfdaten!$F$9)</f>
        <v>Gehen</v>
      </c>
      <c r="Z57" s="24" t="str">
        <f>IF(Wettkampfdaten!$F$10="","",Wettkampfdaten!$F$10)</f>
        <v>5-Sprung</v>
      </c>
      <c r="AA57" s="24" t="str">
        <f>IF(Wettkampfdaten!$F$11="","",Wettkampfdaten!$F$11)</f>
        <v>Schlagwurf (Stab)</v>
      </c>
      <c r="AB57" s="24" t="str">
        <f>IF(Wettkampfdaten!$F$12="","",Wettkampfdaten!$F$12)</f>
        <v>Hindernissprint-Staffel</v>
      </c>
      <c r="AC57" s="24" t="str">
        <f>IF(Wettkampfdaten!$F$13="","",Wettkampfdaten!$F$13)</f>
        <v/>
      </c>
      <c r="AD57" s="24" t="str">
        <f>IF(Wettkampfdaten!$F$14="","",Wettkampfdaten!$F$14)</f>
        <v/>
      </c>
    </row>
    <row r="58" spans="1:30" x14ac:dyDescent="0.2">
      <c r="A58" s="146">
        <f>IF('U12'!B58="","",'U12'!B58)</f>
        <v>602</v>
      </c>
      <c r="B58" s="151" t="str">
        <f>IF('U12'!C58="","",'U12'!C58)</f>
        <v>Rose</v>
      </c>
      <c r="C58" s="152" t="str">
        <f>IF('U12'!D58="","",'U12'!D58)</f>
        <v>Clemens</v>
      </c>
      <c r="D58" s="155" t="str">
        <f>IF('U12'!H58="","",'U12'!H58)</f>
        <v>LSC Bad Nauheim</v>
      </c>
      <c r="E58" s="153">
        <f>IF('U12'!E58="","",'U12'!E58)</f>
        <v>2014</v>
      </c>
      <c r="F58" s="154" t="str">
        <f>IF('U12'!F58="","",'U12'!F58)</f>
        <v>m</v>
      </c>
      <c r="G58" s="289"/>
      <c r="H58" s="144" t="str">
        <f>IF(G58="","",RANK(G58,Hilfe!$A$1:$A$176,Wettkampfdaten!$G$9))</f>
        <v/>
      </c>
      <c r="I58" s="289"/>
      <c r="J58" s="144" t="str">
        <f>IF(I58="","",RANK(I58,Hilfe!$B$1:$B$176,Wettkampfdaten!$G$10))</f>
        <v/>
      </c>
      <c r="K58" s="289"/>
      <c r="L58" s="144" t="str">
        <f>IF(K58="","",RANK(K58,Hilfe!$C$1:$C$176,Wettkampfdaten!$G$11))</f>
        <v/>
      </c>
      <c r="M58" s="289"/>
      <c r="N58" s="144" t="str">
        <f>IF(M58="","",RANK(M58,Hilfe!$D$1:$D$176,Wettkampfdaten!$G$12))</f>
        <v/>
      </c>
      <c r="O58" s="140"/>
      <c r="P58" s="144" t="str">
        <f>IF(O58="","",RANK(O58,Hilfe!$E$1:$E$176,Wettkampfdaten!$G$13))</f>
        <v/>
      </c>
      <c r="Q58" s="140"/>
      <c r="R58" s="144" t="str">
        <f>IF(Q58="","",RANK(Q58,Hilfe!$F$1:$F$176,Wettkampfdaten!$G$14))</f>
        <v/>
      </c>
      <c r="S58" s="174" t="str">
        <f t="shared" si="1"/>
        <v/>
      </c>
      <c r="T58" s="171" t="str">
        <f>IF(S58="","",RANK(S58,Hilfe!$G$1:$G$176,1))</f>
        <v/>
      </c>
      <c r="U58" s="55" t="str">
        <f>Wettkampfdaten!$A$3</f>
        <v>KiLa Wettkampf Altenstadt 2024</v>
      </c>
      <c r="V58" s="56" t="str">
        <f>Wettkampfdaten!$D$3</f>
        <v>08./09.06.2024</v>
      </c>
      <c r="W58" s="58" t="str">
        <f>Wettkampfdaten!$F$3</f>
        <v>Altenstadt</v>
      </c>
      <c r="X58" s="57" t="s">
        <v>30</v>
      </c>
      <c r="Y58" s="24" t="str">
        <f>IF(Wettkampfdaten!$F$9="","",Wettkampfdaten!$F$9)</f>
        <v>Gehen</v>
      </c>
      <c r="Z58" s="24" t="str">
        <f>IF(Wettkampfdaten!$F$10="","",Wettkampfdaten!$F$10)</f>
        <v>5-Sprung</v>
      </c>
      <c r="AA58" s="24" t="str">
        <f>IF(Wettkampfdaten!$F$11="","",Wettkampfdaten!$F$11)</f>
        <v>Schlagwurf (Stab)</v>
      </c>
      <c r="AB58" s="24" t="str">
        <f>IF(Wettkampfdaten!$F$12="","",Wettkampfdaten!$F$12)</f>
        <v>Hindernissprint-Staffel</v>
      </c>
      <c r="AC58" s="24" t="str">
        <f>IF(Wettkampfdaten!$F$13="","",Wettkampfdaten!$F$13)</f>
        <v/>
      </c>
      <c r="AD58" s="24" t="str">
        <f>IF(Wettkampfdaten!$F$14="","",Wettkampfdaten!$F$14)</f>
        <v/>
      </c>
    </row>
    <row r="59" spans="1:30" x14ac:dyDescent="0.2">
      <c r="A59" s="146">
        <f>IF('U12'!B59="","",'U12'!B59)</f>
        <v>603</v>
      </c>
      <c r="B59" s="151" t="str">
        <f>IF('U12'!C59="","",'U12'!C59)</f>
        <v>Shanahan</v>
      </c>
      <c r="C59" s="152" t="str">
        <f>IF('U12'!D59="","",'U12'!D59)</f>
        <v>Conor</v>
      </c>
      <c r="D59" s="151" t="str">
        <f>IF('U12'!H59="","",'U12'!H59)</f>
        <v>LSC Bad Nauheim</v>
      </c>
      <c r="E59" s="153">
        <f>IF('U12'!E59="","",'U12'!E59)</f>
        <v>2013</v>
      </c>
      <c r="F59" s="154" t="str">
        <f>IF('U12'!F59="","",'U12'!F59)</f>
        <v>m</v>
      </c>
      <c r="G59" s="288"/>
      <c r="H59" s="144" t="str">
        <f>IF(G59="","",RANK(G59,Hilfe!$A$1:$A$176,Wettkampfdaten!$G$9))</f>
        <v/>
      </c>
      <c r="I59" s="288"/>
      <c r="J59" s="144" t="str">
        <f>IF(I59="","",RANK(I59,Hilfe!$B$1:$B$176,Wettkampfdaten!$G$10))</f>
        <v/>
      </c>
      <c r="K59" s="288"/>
      <c r="L59" s="144" t="str">
        <f>IF(K59="","",RANK(K59,Hilfe!$C$1:$C$176,Wettkampfdaten!$G$11))</f>
        <v/>
      </c>
      <c r="M59" s="288"/>
      <c r="N59" s="144" t="str">
        <f>IF(M59="","",RANK(M59,Hilfe!$D$1:$D$176,Wettkampfdaten!$G$12))</f>
        <v/>
      </c>
      <c r="O59" s="139"/>
      <c r="P59" s="144" t="str">
        <f>IF(O59="","",RANK(O59,Hilfe!$E$1:$E$176,Wettkampfdaten!$G$13))</f>
        <v/>
      </c>
      <c r="Q59" s="139"/>
      <c r="R59" s="144" t="str">
        <f>IF(Q59="","",RANK(Q59,Hilfe!$F$1:$F$176,Wettkampfdaten!$G$14))</f>
        <v/>
      </c>
      <c r="S59" s="173" t="str">
        <f t="shared" si="1"/>
        <v/>
      </c>
      <c r="T59" s="170" t="str">
        <f>IF(S59="","",RANK(S59,Hilfe!$G$1:$G$176,1))</f>
        <v/>
      </c>
      <c r="U59" s="55" t="str">
        <f>Wettkampfdaten!$A$3</f>
        <v>KiLa Wettkampf Altenstadt 2024</v>
      </c>
      <c r="V59" s="56" t="str">
        <f>Wettkampfdaten!$D$3</f>
        <v>08./09.06.2024</v>
      </c>
      <c r="W59" s="58" t="str">
        <f>Wettkampfdaten!$F$3</f>
        <v>Altenstadt</v>
      </c>
      <c r="X59" s="57" t="s">
        <v>30</v>
      </c>
      <c r="Y59" s="24" t="str">
        <f>IF(Wettkampfdaten!$F$9="","",Wettkampfdaten!$F$9)</f>
        <v>Gehen</v>
      </c>
      <c r="Z59" s="24" t="str">
        <f>IF(Wettkampfdaten!$F$10="","",Wettkampfdaten!$F$10)</f>
        <v>5-Sprung</v>
      </c>
      <c r="AA59" s="24" t="str">
        <f>IF(Wettkampfdaten!$F$11="","",Wettkampfdaten!$F$11)</f>
        <v>Schlagwurf (Stab)</v>
      </c>
      <c r="AB59" s="24" t="str">
        <f>IF(Wettkampfdaten!$F$12="","",Wettkampfdaten!$F$12)</f>
        <v>Hindernissprint-Staffel</v>
      </c>
      <c r="AC59" s="24" t="str">
        <f>IF(Wettkampfdaten!$F$13="","",Wettkampfdaten!$F$13)</f>
        <v/>
      </c>
      <c r="AD59" s="24" t="str">
        <f>IF(Wettkampfdaten!$F$14="","",Wettkampfdaten!$F$14)</f>
        <v/>
      </c>
    </row>
    <row r="60" spans="1:30" x14ac:dyDescent="0.2">
      <c r="A60" s="146">
        <f>IF('U12'!B60="","",'U12'!B60)</f>
        <v>604</v>
      </c>
      <c r="B60" s="151" t="str">
        <f>IF('U12'!C60="","",'U12'!C60)</f>
        <v>Bucher</v>
      </c>
      <c r="C60" s="152" t="str">
        <f>IF('U12'!D60="","",'U12'!D60)</f>
        <v>Linus</v>
      </c>
      <c r="D60" s="155" t="str">
        <f>IF('U12'!H60="","",'U12'!H60)</f>
        <v>LSC Bad Nauheim</v>
      </c>
      <c r="E60" s="153">
        <f>IF('U12'!E60="","",'U12'!E60)</f>
        <v>2013</v>
      </c>
      <c r="F60" s="154" t="str">
        <f>IF('U12'!F60="","",'U12'!F60)</f>
        <v>m</v>
      </c>
      <c r="G60" s="289"/>
      <c r="H60" s="144" t="str">
        <f>IF(G60="","",RANK(G60,Hilfe!$A$1:$A$176,Wettkampfdaten!$G$9))</f>
        <v/>
      </c>
      <c r="I60" s="289"/>
      <c r="J60" s="144" t="str">
        <f>IF(I60="","",RANK(I60,Hilfe!$B$1:$B$176,Wettkampfdaten!$G$10))</f>
        <v/>
      </c>
      <c r="K60" s="289"/>
      <c r="L60" s="144" t="str">
        <f>IF(K60="","",RANK(K60,Hilfe!$C$1:$C$176,Wettkampfdaten!$G$11))</f>
        <v/>
      </c>
      <c r="M60" s="289"/>
      <c r="N60" s="144" t="str">
        <f>IF(M60="","",RANK(M60,Hilfe!$D$1:$D$176,Wettkampfdaten!$G$12))</f>
        <v/>
      </c>
      <c r="O60" s="140"/>
      <c r="P60" s="144" t="str">
        <f>IF(O60="","",RANK(O60,Hilfe!$E$1:$E$176,Wettkampfdaten!$G$13))</f>
        <v/>
      </c>
      <c r="Q60" s="140"/>
      <c r="R60" s="144" t="str">
        <f>IF(Q60="","",RANK(Q60,Hilfe!$F$1:$F$176,Wettkampfdaten!$G$14))</f>
        <v/>
      </c>
      <c r="S60" s="174" t="str">
        <f t="shared" si="1"/>
        <v/>
      </c>
      <c r="T60" s="171" t="str">
        <f>IF(S60="","",RANK(S60,Hilfe!$G$1:$G$176,1))</f>
        <v/>
      </c>
      <c r="U60" s="55" t="str">
        <f>Wettkampfdaten!$A$3</f>
        <v>KiLa Wettkampf Altenstadt 2024</v>
      </c>
      <c r="V60" s="56" t="str">
        <f>Wettkampfdaten!$D$3</f>
        <v>08./09.06.2024</v>
      </c>
      <c r="W60" s="58" t="str">
        <f>Wettkampfdaten!$F$3</f>
        <v>Altenstadt</v>
      </c>
      <c r="X60" s="57" t="s">
        <v>30</v>
      </c>
      <c r="Y60" s="24" t="str">
        <f>IF(Wettkampfdaten!$F$9="","",Wettkampfdaten!$F$9)</f>
        <v>Gehen</v>
      </c>
      <c r="Z60" s="24" t="str">
        <f>IF(Wettkampfdaten!$F$10="","",Wettkampfdaten!$F$10)</f>
        <v>5-Sprung</v>
      </c>
      <c r="AA60" s="24" t="str">
        <f>IF(Wettkampfdaten!$F$11="","",Wettkampfdaten!$F$11)</f>
        <v>Schlagwurf (Stab)</v>
      </c>
      <c r="AB60" s="24" t="str">
        <f>IF(Wettkampfdaten!$F$12="","",Wettkampfdaten!$F$12)</f>
        <v>Hindernissprint-Staffel</v>
      </c>
      <c r="AC60" s="24" t="str">
        <f>IF(Wettkampfdaten!$F$13="","",Wettkampfdaten!$F$13)</f>
        <v/>
      </c>
      <c r="AD60" s="24" t="str">
        <f>IF(Wettkampfdaten!$F$14="","",Wettkampfdaten!$F$14)</f>
        <v/>
      </c>
    </row>
    <row r="61" spans="1:30" x14ac:dyDescent="0.2">
      <c r="A61" s="146">
        <f>IF('U12'!B61="","",'U12'!B61)</f>
        <v>605</v>
      </c>
      <c r="B61" s="151" t="str">
        <f>IF('U12'!C61="","",'U12'!C61)</f>
        <v>Ackermann</v>
      </c>
      <c r="C61" s="152" t="str">
        <f>IF('U12'!D61="","",'U12'!D61)</f>
        <v>Malina</v>
      </c>
      <c r="D61" s="151" t="str">
        <f>IF('U12'!H61="","",'U12'!H61)</f>
        <v>LSC Bad Nauheim</v>
      </c>
      <c r="E61" s="153">
        <f>IF('U12'!E61="","",'U12'!E61)</f>
        <v>2013</v>
      </c>
      <c r="F61" s="154" t="str">
        <f>IF('U12'!F61="","",'U12'!F61)</f>
        <v>w</v>
      </c>
      <c r="G61" s="288"/>
      <c r="H61" s="144" t="str">
        <f>IF(G61="","",RANK(G61,Hilfe!$A$1:$A$176,Wettkampfdaten!$G$9))</f>
        <v/>
      </c>
      <c r="I61" s="288"/>
      <c r="J61" s="144" t="str">
        <f>IF(I61="","",RANK(I61,Hilfe!$B$1:$B$176,Wettkampfdaten!$G$10))</f>
        <v/>
      </c>
      <c r="K61" s="288"/>
      <c r="L61" s="144" t="str">
        <f>IF(K61="","",RANK(K61,Hilfe!$C$1:$C$176,Wettkampfdaten!$G$11))</f>
        <v/>
      </c>
      <c r="M61" s="288"/>
      <c r="N61" s="144" t="str">
        <f>IF(M61="","",RANK(M61,Hilfe!$D$1:$D$176,Wettkampfdaten!$G$12))</f>
        <v/>
      </c>
      <c r="O61" s="139"/>
      <c r="P61" s="144" t="str">
        <f>IF(O61="","",RANK(O61,Hilfe!$E$1:$E$176,Wettkampfdaten!$G$13))</f>
        <v/>
      </c>
      <c r="Q61" s="139"/>
      <c r="R61" s="144" t="str">
        <f>IF(Q61="","",RANK(Q61,Hilfe!$F$1:$F$176,Wettkampfdaten!$G$14))</f>
        <v/>
      </c>
      <c r="S61" s="173" t="str">
        <f t="shared" si="1"/>
        <v/>
      </c>
      <c r="T61" s="170" t="str">
        <f>IF(S61="","",RANK(S61,Hilfe!$G$1:$G$176,1))</f>
        <v/>
      </c>
      <c r="U61" s="55" t="str">
        <f>Wettkampfdaten!$A$3</f>
        <v>KiLa Wettkampf Altenstadt 2024</v>
      </c>
      <c r="V61" s="56" t="str">
        <f>Wettkampfdaten!$D$3</f>
        <v>08./09.06.2024</v>
      </c>
      <c r="W61" s="58" t="str">
        <f>Wettkampfdaten!$F$3</f>
        <v>Altenstadt</v>
      </c>
      <c r="X61" s="57" t="s">
        <v>30</v>
      </c>
      <c r="Y61" s="24" t="str">
        <f>IF(Wettkampfdaten!$F$9="","",Wettkampfdaten!$F$9)</f>
        <v>Gehen</v>
      </c>
      <c r="Z61" s="24" t="str">
        <f>IF(Wettkampfdaten!$F$10="","",Wettkampfdaten!$F$10)</f>
        <v>5-Sprung</v>
      </c>
      <c r="AA61" s="24" t="str">
        <f>IF(Wettkampfdaten!$F$11="","",Wettkampfdaten!$F$11)</f>
        <v>Schlagwurf (Stab)</v>
      </c>
      <c r="AB61" s="24" t="str">
        <f>IF(Wettkampfdaten!$F$12="","",Wettkampfdaten!$F$12)</f>
        <v>Hindernissprint-Staffel</v>
      </c>
      <c r="AC61" s="24" t="str">
        <f>IF(Wettkampfdaten!$F$13="","",Wettkampfdaten!$F$13)</f>
        <v/>
      </c>
      <c r="AD61" s="24" t="str">
        <f>IF(Wettkampfdaten!$F$14="","",Wettkampfdaten!$F$14)</f>
        <v/>
      </c>
    </row>
    <row r="62" spans="1:30" x14ac:dyDescent="0.2">
      <c r="A62" s="146">
        <f>IF('U12'!B62="","",'U12'!B62)</f>
        <v>606</v>
      </c>
      <c r="B62" s="151" t="str">
        <f>IF('U12'!C62="","",'U12'!C62)</f>
        <v>Rothbart</v>
      </c>
      <c r="C62" s="152" t="str">
        <f>IF('U12'!D62="","",'U12'!D62)</f>
        <v>Mattis</v>
      </c>
      <c r="D62" s="155" t="str">
        <f>IF('U12'!H62="","",'U12'!H62)</f>
        <v>LSC Bad Nauheim</v>
      </c>
      <c r="E62" s="153">
        <f>IF('U12'!E62="","",'U12'!E62)</f>
        <v>2014</v>
      </c>
      <c r="F62" s="154" t="str">
        <f>IF('U12'!F62="","",'U12'!F62)</f>
        <v>m</v>
      </c>
      <c r="G62" s="289"/>
      <c r="H62" s="144" t="str">
        <f>IF(G62="","",RANK(G62,Hilfe!$A$1:$A$176,Wettkampfdaten!$G$9))</f>
        <v/>
      </c>
      <c r="I62" s="289"/>
      <c r="J62" s="144" t="str">
        <f>IF(I62="","",RANK(I62,Hilfe!$B$1:$B$176,Wettkampfdaten!$G$10))</f>
        <v/>
      </c>
      <c r="K62" s="289"/>
      <c r="L62" s="144" t="str">
        <f>IF(K62="","",RANK(K62,Hilfe!$C$1:$C$176,Wettkampfdaten!$G$11))</f>
        <v/>
      </c>
      <c r="M62" s="289"/>
      <c r="N62" s="144" t="str">
        <f>IF(M62="","",RANK(M62,Hilfe!$D$1:$D$176,Wettkampfdaten!$G$12))</f>
        <v/>
      </c>
      <c r="O62" s="140"/>
      <c r="P62" s="144" t="str">
        <f>IF(O62="","",RANK(O62,Hilfe!$E$1:$E$176,Wettkampfdaten!$G$13))</f>
        <v/>
      </c>
      <c r="Q62" s="140"/>
      <c r="R62" s="144" t="str">
        <f>IF(Q62="","",RANK(Q62,Hilfe!$F$1:$F$176,Wettkampfdaten!$G$14))</f>
        <v/>
      </c>
      <c r="S62" s="174" t="str">
        <f t="shared" si="1"/>
        <v/>
      </c>
      <c r="T62" s="171" t="str">
        <f>IF(S62="","",RANK(S62,Hilfe!$G$1:$G$176,1))</f>
        <v/>
      </c>
      <c r="U62" s="55" t="str">
        <f>Wettkampfdaten!$A$3</f>
        <v>KiLa Wettkampf Altenstadt 2024</v>
      </c>
      <c r="V62" s="56" t="str">
        <f>Wettkampfdaten!$D$3</f>
        <v>08./09.06.2024</v>
      </c>
      <c r="W62" s="58" t="str">
        <f>Wettkampfdaten!$F$3</f>
        <v>Altenstadt</v>
      </c>
      <c r="X62" s="57" t="s">
        <v>30</v>
      </c>
      <c r="Y62" s="24" t="str">
        <f>IF(Wettkampfdaten!$F$9="","",Wettkampfdaten!$F$9)</f>
        <v>Gehen</v>
      </c>
      <c r="Z62" s="24" t="str">
        <f>IF(Wettkampfdaten!$F$10="","",Wettkampfdaten!$F$10)</f>
        <v>5-Sprung</v>
      </c>
      <c r="AA62" s="24" t="str">
        <f>IF(Wettkampfdaten!$F$11="","",Wettkampfdaten!$F$11)</f>
        <v>Schlagwurf (Stab)</v>
      </c>
      <c r="AB62" s="24" t="str">
        <f>IF(Wettkampfdaten!$F$12="","",Wettkampfdaten!$F$12)</f>
        <v>Hindernissprint-Staffel</v>
      </c>
      <c r="AC62" s="24" t="str">
        <f>IF(Wettkampfdaten!$F$13="","",Wettkampfdaten!$F$13)</f>
        <v/>
      </c>
      <c r="AD62" s="24" t="str">
        <f>IF(Wettkampfdaten!$F$14="","",Wettkampfdaten!$F$14)</f>
        <v/>
      </c>
    </row>
    <row r="63" spans="1:30" x14ac:dyDescent="0.2">
      <c r="A63" s="146">
        <f>IF('U12'!B63="","",'U12'!B63)</f>
        <v>607</v>
      </c>
      <c r="B63" s="151" t="str">
        <f>IF('U12'!C63="","",'U12'!C63)</f>
        <v>Neuendorf</v>
      </c>
      <c r="C63" s="152" t="str">
        <f>IF('U12'!D63="","",'U12'!D63)</f>
        <v>Oskar</v>
      </c>
      <c r="D63" s="151" t="str">
        <f>IF('U12'!H63="","",'U12'!H63)</f>
        <v>LSC Bad Nauheim</v>
      </c>
      <c r="E63" s="153">
        <f>IF('U12'!E63="","",'U12'!E63)</f>
        <v>2013</v>
      </c>
      <c r="F63" s="154" t="str">
        <f>IF('U12'!F63="","",'U12'!F63)</f>
        <v>m</v>
      </c>
      <c r="G63" s="288"/>
      <c r="H63" s="144" t="str">
        <f>IF(G63="","",RANK(G63,Hilfe!$A$1:$A$176,Wettkampfdaten!$G$9))</f>
        <v/>
      </c>
      <c r="I63" s="288"/>
      <c r="J63" s="144" t="str">
        <f>IF(I63="","",RANK(I63,Hilfe!$B$1:$B$176,Wettkampfdaten!$G$10))</f>
        <v/>
      </c>
      <c r="K63" s="288"/>
      <c r="L63" s="144" t="str">
        <f>IF(K63="","",RANK(K63,Hilfe!$C$1:$C$176,Wettkampfdaten!$G$11))</f>
        <v/>
      </c>
      <c r="M63" s="288"/>
      <c r="N63" s="144" t="str">
        <f>IF(M63="","",RANK(M63,Hilfe!$D$1:$D$176,Wettkampfdaten!$G$12))</f>
        <v/>
      </c>
      <c r="O63" s="139"/>
      <c r="P63" s="144" t="str">
        <f>IF(O63="","",RANK(O63,Hilfe!$E$1:$E$176,Wettkampfdaten!$G$13))</f>
        <v/>
      </c>
      <c r="Q63" s="139"/>
      <c r="R63" s="144" t="str">
        <f>IF(Q63="","",RANK(Q63,Hilfe!$F$1:$F$176,Wettkampfdaten!$G$14))</f>
        <v/>
      </c>
      <c r="S63" s="173" t="str">
        <f t="shared" si="1"/>
        <v/>
      </c>
      <c r="T63" s="170" t="str">
        <f>IF(S63="","",RANK(S63,Hilfe!$G$1:$G$176,1))</f>
        <v/>
      </c>
      <c r="U63" s="55" t="str">
        <f>Wettkampfdaten!$A$3</f>
        <v>KiLa Wettkampf Altenstadt 2024</v>
      </c>
      <c r="V63" s="56" t="str">
        <f>Wettkampfdaten!$D$3</f>
        <v>08./09.06.2024</v>
      </c>
      <c r="W63" s="58" t="str">
        <f>Wettkampfdaten!$F$3</f>
        <v>Altenstadt</v>
      </c>
      <c r="X63" s="57" t="s">
        <v>30</v>
      </c>
      <c r="Y63" s="24" t="str">
        <f>IF(Wettkampfdaten!$F$9="","",Wettkampfdaten!$F$9)</f>
        <v>Gehen</v>
      </c>
      <c r="Z63" s="24" t="str">
        <f>IF(Wettkampfdaten!$F$10="","",Wettkampfdaten!$F$10)</f>
        <v>5-Sprung</v>
      </c>
      <c r="AA63" s="24" t="str">
        <f>IF(Wettkampfdaten!$F$11="","",Wettkampfdaten!$F$11)</f>
        <v>Schlagwurf (Stab)</v>
      </c>
      <c r="AB63" s="24" t="str">
        <f>IF(Wettkampfdaten!$F$12="","",Wettkampfdaten!$F$12)</f>
        <v>Hindernissprint-Staffel</v>
      </c>
      <c r="AC63" s="24" t="str">
        <f>IF(Wettkampfdaten!$F$13="","",Wettkampfdaten!$F$13)</f>
        <v/>
      </c>
      <c r="AD63" s="24" t="str">
        <f>IF(Wettkampfdaten!$F$14="","",Wettkampfdaten!$F$14)</f>
        <v/>
      </c>
    </row>
    <row r="64" spans="1:30" x14ac:dyDescent="0.2">
      <c r="A64" s="146">
        <f>IF('U12'!B64="","",'U12'!B64)</f>
        <v>608</v>
      </c>
      <c r="B64" s="151" t="str">
        <f>IF('U12'!C64="","",'U12'!C64)</f>
        <v>Beermann</v>
      </c>
      <c r="C64" s="152" t="str">
        <f>IF('U12'!D64="","",'U12'!D64)</f>
        <v>Samuel</v>
      </c>
      <c r="D64" s="155" t="str">
        <f>IF('U12'!H64="","",'U12'!H64)</f>
        <v>LSC Bad Nauheim</v>
      </c>
      <c r="E64" s="153">
        <f>IF('U12'!E64="","",'U12'!E64)</f>
        <v>2014</v>
      </c>
      <c r="F64" s="154" t="str">
        <f>IF('U12'!F64="","",'U12'!F64)</f>
        <v>m</v>
      </c>
      <c r="G64" s="289"/>
      <c r="H64" s="144" t="str">
        <f>IF(G64="","",RANK(G64,Hilfe!$A$1:$A$176,Wettkampfdaten!$G$9))</f>
        <v/>
      </c>
      <c r="I64" s="289"/>
      <c r="J64" s="144" t="str">
        <f>IF(I64="","",RANK(I64,Hilfe!$B$1:$B$176,Wettkampfdaten!$G$10))</f>
        <v/>
      </c>
      <c r="K64" s="289"/>
      <c r="L64" s="144" t="str">
        <f>IF(K64="","",RANK(K64,Hilfe!$C$1:$C$176,Wettkampfdaten!$G$11))</f>
        <v/>
      </c>
      <c r="M64" s="289"/>
      <c r="N64" s="144" t="str">
        <f>IF(M64="","",RANK(M64,Hilfe!$D$1:$D$176,Wettkampfdaten!$G$12))</f>
        <v/>
      </c>
      <c r="O64" s="140"/>
      <c r="P64" s="144" t="str">
        <f>IF(O64="","",RANK(O64,Hilfe!$E$1:$E$176,Wettkampfdaten!$G$13))</f>
        <v/>
      </c>
      <c r="Q64" s="140"/>
      <c r="R64" s="144" t="str">
        <f>IF(Q64="","",RANK(Q64,Hilfe!$F$1:$F$176,Wettkampfdaten!$G$14))</f>
        <v/>
      </c>
      <c r="S64" s="174" t="str">
        <f t="shared" si="1"/>
        <v/>
      </c>
      <c r="T64" s="171" t="str">
        <f>IF(S64="","",RANK(S64,Hilfe!$G$1:$G$176,1))</f>
        <v/>
      </c>
      <c r="U64" s="55" t="str">
        <f>Wettkampfdaten!$A$3</f>
        <v>KiLa Wettkampf Altenstadt 2024</v>
      </c>
      <c r="V64" s="56" t="str">
        <f>Wettkampfdaten!$D$3</f>
        <v>08./09.06.2024</v>
      </c>
      <c r="W64" s="58" t="str">
        <f>Wettkampfdaten!$F$3</f>
        <v>Altenstadt</v>
      </c>
      <c r="X64" s="57" t="s">
        <v>30</v>
      </c>
      <c r="Y64" s="24" t="str">
        <f>IF(Wettkampfdaten!$F$9="","",Wettkampfdaten!$F$9)</f>
        <v>Gehen</v>
      </c>
      <c r="Z64" s="24" t="str">
        <f>IF(Wettkampfdaten!$F$10="","",Wettkampfdaten!$F$10)</f>
        <v>5-Sprung</v>
      </c>
      <c r="AA64" s="24" t="str">
        <f>IF(Wettkampfdaten!$F$11="","",Wettkampfdaten!$F$11)</f>
        <v>Schlagwurf (Stab)</v>
      </c>
      <c r="AB64" s="24" t="str">
        <f>IF(Wettkampfdaten!$F$12="","",Wettkampfdaten!$F$12)</f>
        <v>Hindernissprint-Staffel</v>
      </c>
      <c r="AC64" s="24" t="str">
        <f>IF(Wettkampfdaten!$F$13="","",Wettkampfdaten!$F$13)</f>
        <v/>
      </c>
      <c r="AD64" s="24" t="str">
        <f>IF(Wettkampfdaten!$F$14="","",Wettkampfdaten!$F$14)</f>
        <v/>
      </c>
    </row>
    <row r="65" spans="1:30" x14ac:dyDescent="0.2">
      <c r="A65" s="146">
        <f>IF('U12'!B65="","",'U12'!B65)</f>
        <v>609</v>
      </c>
      <c r="B65" s="151" t="str">
        <f>IF('U12'!C65="","",'U12'!C65)</f>
        <v>Pompetzki</v>
      </c>
      <c r="C65" s="152" t="str">
        <f>IF('U12'!D65="","",'U12'!D65)</f>
        <v>Sarah</v>
      </c>
      <c r="D65" s="151" t="str">
        <f>IF('U12'!H65="","",'U12'!H65)</f>
        <v>LSC Bad Nauheim</v>
      </c>
      <c r="E65" s="153">
        <f>IF('U12'!E65="","",'U12'!E65)</f>
        <v>2013</v>
      </c>
      <c r="F65" s="154" t="str">
        <f>IF('U12'!F65="","",'U12'!F65)</f>
        <v>w</v>
      </c>
      <c r="G65" s="288"/>
      <c r="H65" s="144" t="str">
        <f>IF(G65="","",RANK(G65,Hilfe!$A$1:$A$176,Wettkampfdaten!$G$9))</f>
        <v/>
      </c>
      <c r="I65" s="288"/>
      <c r="J65" s="144" t="str">
        <f>IF(I65="","",RANK(I65,Hilfe!$B$1:$B$176,Wettkampfdaten!$G$10))</f>
        <v/>
      </c>
      <c r="K65" s="288"/>
      <c r="L65" s="144" t="str">
        <f>IF(K65="","",RANK(K65,Hilfe!$C$1:$C$176,Wettkampfdaten!$G$11))</f>
        <v/>
      </c>
      <c r="M65" s="288"/>
      <c r="N65" s="144" t="str">
        <f>IF(M65="","",RANK(M65,Hilfe!$D$1:$D$176,Wettkampfdaten!$G$12))</f>
        <v/>
      </c>
      <c r="O65" s="139"/>
      <c r="P65" s="144" t="str">
        <f>IF(O65="","",RANK(O65,Hilfe!$E$1:$E$176,Wettkampfdaten!$G$13))</f>
        <v/>
      </c>
      <c r="Q65" s="139"/>
      <c r="R65" s="144" t="str">
        <f>IF(Q65="","",RANK(Q65,Hilfe!$F$1:$F$176,Wettkampfdaten!$G$14))</f>
        <v/>
      </c>
      <c r="S65" s="173" t="str">
        <f t="shared" si="1"/>
        <v/>
      </c>
      <c r="T65" s="170" t="str">
        <f>IF(S65="","",RANK(S65,Hilfe!$G$1:$G$176,1))</f>
        <v/>
      </c>
      <c r="U65" s="55" t="str">
        <f>Wettkampfdaten!$A$3</f>
        <v>KiLa Wettkampf Altenstadt 2024</v>
      </c>
      <c r="V65" s="56" t="str">
        <f>Wettkampfdaten!$D$3</f>
        <v>08./09.06.2024</v>
      </c>
      <c r="W65" s="58" t="str">
        <f>Wettkampfdaten!$F$3</f>
        <v>Altenstadt</v>
      </c>
      <c r="X65" s="57" t="s">
        <v>30</v>
      </c>
      <c r="Y65" s="24" t="str">
        <f>IF(Wettkampfdaten!$F$9="","",Wettkampfdaten!$F$9)</f>
        <v>Gehen</v>
      </c>
      <c r="Z65" s="24" t="str">
        <f>IF(Wettkampfdaten!$F$10="","",Wettkampfdaten!$F$10)</f>
        <v>5-Sprung</v>
      </c>
      <c r="AA65" s="24" t="str">
        <f>IF(Wettkampfdaten!$F$11="","",Wettkampfdaten!$F$11)</f>
        <v>Schlagwurf (Stab)</v>
      </c>
      <c r="AB65" s="24" t="str">
        <f>IF(Wettkampfdaten!$F$12="","",Wettkampfdaten!$F$12)</f>
        <v>Hindernissprint-Staffel</v>
      </c>
      <c r="AC65" s="24" t="str">
        <f>IF(Wettkampfdaten!$F$13="","",Wettkampfdaten!$F$13)</f>
        <v/>
      </c>
      <c r="AD65" s="24" t="str">
        <f>IF(Wettkampfdaten!$F$14="","",Wettkampfdaten!$F$14)</f>
        <v/>
      </c>
    </row>
    <row r="66" spans="1:30" x14ac:dyDescent="0.2">
      <c r="A66" s="146">
        <f>IF('U12'!B66="","",'U12'!B66)</f>
        <v>610</v>
      </c>
      <c r="B66" s="151" t="str">
        <f>IF('U12'!C66="","",'U12'!C66)</f>
        <v>Rotter</v>
      </c>
      <c r="C66" s="152" t="str">
        <f>IF('U12'!D66="","",'U12'!D66)</f>
        <v>Tobias</v>
      </c>
      <c r="D66" s="155" t="str">
        <f>IF('U12'!H66="","",'U12'!H66)</f>
        <v>LSC Bad Nauheim</v>
      </c>
      <c r="E66" s="153">
        <f>IF('U12'!E66="","",'U12'!E66)</f>
        <v>2013</v>
      </c>
      <c r="F66" s="154" t="str">
        <f>IF('U12'!F66="","",'U12'!F66)</f>
        <v>m</v>
      </c>
      <c r="G66" s="289"/>
      <c r="H66" s="144" t="str">
        <f>IF(G66="","",RANK(G66,Hilfe!$A$1:$A$176,Wettkampfdaten!$G$9))</f>
        <v/>
      </c>
      <c r="I66" s="289"/>
      <c r="J66" s="144" t="str">
        <f>IF(I66="","",RANK(I66,Hilfe!$B$1:$B$176,Wettkampfdaten!$G$10))</f>
        <v/>
      </c>
      <c r="K66" s="289"/>
      <c r="L66" s="144" t="str">
        <f>IF(K66="","",RANK(K66,Hilfe!$C$1:$C$176,Wettkampfdaten!$G$11))</f>
        <v/>
      </c>
      <c r="M66" s="289"/>
      <c r="N66" s="144" t="str">
        <f>IF(M66="","",RANK(M66,Hilfe!$D$1:$D$176,Wettkampfdaten!$G$12))</f>
        <v/>
      </c>
      <c r="O66" s="140"/>
      <c r="P66" s="144" t="str">
        <f>IF(O66="","",RANK(O66,Hilfe!$E$1:$E$176,Wettkampfdaten!$G$13))</f>
        <v/>
      </c>
      <c r="Q66" s="140"/>
      <c r="R66" s="144" t="str">
        <f>IF(Q66="","",RANK(Q66,Hilfe!$F$1:$F$176,Wettkampfdaten!$G$14))</f>
        <v/>
      </c>
      <c r="S66" s="174" t="str">
        <f t="shared" si="1"/>
        <v/>
      </c>
      <c r="T66" s="171" t="str">
        <f>IF(S66="","",RANK(S66,Hilfe!$G$1:$G$176,1))</f>
        <v/>
      </c>
      <c r="U66" s="55" t="str">
        <f>Wettkampfdaten!$A$3</f>
        <v>KiLa Wettkampf Altenstadt 2024</v>
      </c>
      <c r="V66" s="56" t="str">
        <f>Wettkampfdaten!$D$3</f>
        <v>08./09.06.2024</v>
      </c>
      <c r="W66" s="58" t="str">
        <f>Wettkampfdaten!$F$3</f>
        <v>Altenstadt</v>
      </c>
      <c r="X66" s="57" t="s">
        <v>30</v>
      </c>
      <c r="Y66" s="24" t="str">
        <f>IF(Wettkampfdaten!$F$9="","",Wettkampfdaten!$F$9)</f>
        <v>Gehen</v>
      </c>
      <c r="Z66" s="24" t="str">
        <f>IF(Wettkampfdaten!$F$10="","",Wettkampfdaten!$F$10)</f>
        <v>5-Sprung</v>
      </c>
      <c r="AA66" s="24" t="str">
        <f>IF(Wettkampfdaten!$F$11="","",Wettkampfdaten!$F$11)</f>
        <v>Schlagwurf (Stab)</v>
      </c>
      <c r="AB66" s="24" t="str">
        <f>IF(Wettkampfdaten!$F$12="","",Wettkampfdaten!$F$12)</f>
        <v>Hindernissprint-Staffel</v>
      </c>
      <c r="AC66" s="24" t="str">
        <f>IF(Wettkampfdaten!$F$13="","",Wettkampfdaten!$F$13)</f>
        <v/>
      </c>
      <c r="AD66" s="24" t="str">
        <f>IF(Wettkampfdaten!$F$14="","",Wettkampfdaten!$F$14)</f>
        <v/>
      </c>
    </row>
    <row r="67" spans="1:30" ht="15.75" thickBot="1" x14ac:dyDescent="0.25">
      <c r="A67" s="156">
        <f>IF('U12'!B67="","",'U12'!B67)</f>
        <v>611</v>
      </c>
      <c r="B67" s="157" t="str">
        <f>IF('U12'!C67="","",'U12'!C67)</f>
        <v>Hartmann</v>
      </c>
      <c r="C67" s="158" t="str">
        <f>IF('U12'!D67="","",'U12'!D67)</f>
        <v>Charlotte</v>
      </c>
      <c r="D67" s="157" t="str">
        <f>IF('U12'!H67="","",'U12'!H67)</f>
        <v>LSC Bad Nauheim</v>
      </c>
      <c r="E67" s="159">
        <f>IF('U12'!E67="","",'U12'!E67)</f>
        <v>2013</v>
      </c>
      <c r="F67" s="160" t="str">
        <f>IF('U12'!F67="","",'U12'!F67)</f>
        <v>w</v>
      </c>
      <c r="G67" s="292"/>
      <c r="H67" s="145" t="str">
        <f>IF(G67="","",RANK(G67,Hilfe!$A$1:$A$176,Wettkampfdaten!$G$9))</f>
        <v/>
      </c>
      <c r="I67" s="292"/>
      <c r="J67" s="145" t="str">
        <f>IF(I67="","",RANK(I67,Hilfe!$B$1:$B$176,Wettkampfdaten!$G$10))</f>
        <v/>
      </c>
      <c r="K67" s="292"/>
      <c r="L67" s="145" t="str">
        <f>IF(K67="","",RANK(K67,Hilfe!$C$1:$C$176,Wettkampfdaten!$G$11))</f>
        <v/>
      </c>
      <c r="M67" s="292"/>
      <c r="N67" s="145" t="str">
        <f>IF(M67="","",RANK(M67,Hilfe!$D$1:$D$176,Wettkampfdaten!$G$12))</f>
        <v/>
      </c>
      <c r="O67" s="141"/>
      <c r="P67" s="145" t="str">
        <f>IF(O67="","",RANK(O67,Hilfe!$E$1:$E$176,Wettkampfdaten!$G$13))</f>
        <v/>
      </c>
      <c r="Q67" s="141"/>
      <c r="R67" s="145" t="str">
        <f>IF(Q67="","",RANK(Q67,Hilfe!$F$1:$F$176,Wettkampfdaten!$G$14))</f>
        <v/>
      </c>
      <c r="S67" s="175" t="str">
        <f t="shared" si="1"/>
        <v/>
      </c>
      <c r="T67" s="176" t="str">
        <f>IF(S67="","",RANK(S67,Hilfe!$G$1:$G$176,1))</f>
        <v/>
      </c>
      <c r="U67" s="55" t="str">
        <f>Wettkampfdaten!$A$3</f>
        <v>KiLa Wettkampf Altenstadt 2024</v>
      </c>
      <c r="V67" s="56" t="str">
        <f>Wettkampfdaten!$D$3</f>
        <v>08./09.06.2024</v>
      </c>
      <c r="W67" s="58" t="str">
        <f>Wettkampfdaten!$F$3</f>
        <v>Altenstadt</v>
      </c>
      <c r="X67" s="57" t="s">
        <v>30</v>
      </c>
      <c r="Y67" s="24" t="str">
        <f>IF(Wettkampfdaten!$F$9="","",Wettkampfdaten!$F$9)</f>
        <v>Gehen</v>
      </c>
      <c r="Z67" s="24" t="str">
        <f>IF(Wettkampfdaten!$F$10="","",Wettkampfdaten!$F$10)</f>
        <v>5-Sprung</v>
      </c>
      <c r="AA67" s="24" t="str">
        <f>IF(Wettkampfdaten!$F$11="","",Wettkampfdaten!$F$11)</f>
        <v>Schlagwurf (Stab)</v>
      </c>
      <c r="AB67" s="24" t="str">
        <f>IF(Wettkampfdaten!$F$12="","",Wettkampfdaten!$F$12)</f>
        <v>Hindernissprint-Staffel</v>
      </c>
      <c r="AC67" s="24" t="str">
        <f>IF(Wettkampfdaten!$F$13="","",Wettkampfdaten!$F$13)</f>
        <v/>
      </c>
      <c r="AD67" s="24" t="str">
        <f>IF(Wettkampfdaten!$F$14="","",Wettkampfdaten!$F$14)</f>
        <v/>
      </c>
    </row>
    <row r="68" spans="1:30" x14ac:dyDescent="0.2">
      <c r="A68" s="240" t="str">
        <f>IF('U12'!B68="","",'U12'!B68)</f>
        <v/>
      </c>
      <c r="B68" s="233" t="str">
        <f>IF('U12'!C68="","",'U12'!C68)</f>
        <v/>
      </c>
      <c r="C68" s="241" t="str">
        <f>IF('U12'!D68="","",'U12'!D68)</f>
        <v/>
      </c>
      <c r="D68" s="233" t="str">
        <f>IF('U12'!H68="","",'U12'!H68)</f>
        <v/>
      </c>
      <c r="E68" s="242" t="str">
        <f>IF('U12'!E68="","",'U12'!E68)</f>
        <v/>
      </c>
      <c r="F68" s="243" t="str">
        <f>IF('U12'!F68="","",'U12'!F68)</f>
        <v/>
      </c>
      <c r="G68" s="293"/>
      <c r="H68" s="182" t="str">
        <f>IF(G68="","",RANK(G68,Hilfe!$A$1:$A$176,Wettkampfdaten!$G$9))</f>
        <v/>
      </c>
      <c r="I68" s="293"/>
      <c r="J68" s="182" t="str">
        <f>IF(I68="","",RANK(I68,Hilfe!$B$1:$B$176,Wettkampfdaten!$G$10))</f>
        <v/>
      </c>
      <c r="K68" s="293"/>
      <c r="L68" s="182" t="str">
        <f>IF(K68="","",RANK(K68,Hilfe!$C$1:$C$176,Wettkampfdaten!$G$11))</f>
        <v/>
      </c>
      <c r="M68" s="293"/>
      <c r="N68" s="182" t="str">
        <f>IF(M68="","",RANK(M68,Hilfe!$D$1:$D$176,Wettkampfdaten!$G$12))</f>
        <v/>
      </c>
      <c r="O68" s="181"/>
      <c r="P68" s="182" t="str">
        <f>IF(O68="","",RANK(O68,Hilfe!$E$1:$E$176,Wettkampfdaten!$G$13))</f>
        <v/>
      </c>
      <c r="Q68" s="181"/>
      <c r="R68" s="182" t="str">
        <f>IF(Q68="","",RANK(Q68,Hilfe!$F$1:$F$176,Wettkampfdaten!$G$14))</f>
        <v/>
      </c>
      <c r="S68" s="183" t="str">
        <f t="shared" si="1"/>
        <v/>
      </c>
      <c r="T68" s="171" t="str">
        <f>IF(S68="","",RANK(S68,Hilfe!$G$1:$G$176,1))</f>
        <v/>
      </c>
      <c r="U68" s="55" t="str">
        <f>Wettkampfdaten!$A$3</f>
        <v>KiLa Wettkampf Altenstadt 2024</v>
      </c>
      <c r="V68" s="56" t="str">
        <f>Wettkampfdaten!$D$3</f>
        <v>08./09.06.2024</v>
      </c>
      <c r="W68" s="58" t="str">
        <f>Wettkampfdaten!$F$3</f>
        <v>Altenstadt</v>
      </c>
      <c r="X68" s="57" t="s">
        <v>30</v>
      </c>
      <c r="Y68" s="24" t="str">
        <f>IF(Wettkampfdaten!$F$9="","",Wettkampfdaten!$F$9)</f>
        <v>Gehen</v>
      </c>
      <c r="Z68" s="24" t="str">
        <f>IF(Wettkampfdaten!$F$10="","",Wettkampfdaten!$F$10)</f>
        <v>5-Sprung</v>
      </c>
      <c r="AA68" s="24" t="str">
        <f>IF(Wettkampfdaten!$F$11="","",Wettkampfdaten!$F$11)</f>
        <v>Schlagwurf (Stab)</v>
      </c>
      <c r="AB68" s="24" t="str">
        <f>IF(Wettkampfdaten!$F$12="","",Wettkampfdaten!$F$12)</f>
        <v>Hindernissprint-Staffel</v>
      </c>
      <c r="AC68" s="24" t="str">
        <f>IF(Wettkampfdaten!$F$13="","",Wettkampfdaten!$F$13)</f>
        <v/>
      </c>
      <c r="AD68" s="24" t="str">
        <f>IF(Wettkampfdaten!$F$14="","",Wettkampfdaten!$F$14)</f>
        <v/>
      </c>
    </row>
    <row r="69" spans="1:30" x14ac:dyDescent="0.2">
      <c r="A69" s="228" t="str">
        <f>IF('U12'!B69="","",'U12'!B69)</f>
        <v/>
      </c>
      <c r="B69" s="229" t="str">
        <f>IF('U12'!C69="","",'U12'!C69)</f>
        <v/>
      </c>
      <c r="C69" s="230" t="str">
        <f>IF('U12'!D69="","",'U12'!D69)</f>
        <v/>
      </c>
      <c r="D69" s="229" t="str">
        <f>IF('U12'!H69="","",'U12'!H69)</f>
        <v/>
      </c>
      <c r="E69" s="231" t="str">
        <f>IF('U12'!E69="","",'U12'!E69)</f>
        <v/>
      </c>
      <c r="F69" s="232" t="str">
        <f>IF('U12'!F69="","",'U12'!F69)</f>
        <v/>
      </c>
      <c r="G69" s="288"/>
      <c r="H69" s="144" t="str">
        <f>IF(G69="","",RANK(G69,Hilfe!$A$1:$A$176,Wettkampfdaten!$G$9))</f>
        <v/>
      </c>
      <c r="I69" s="288"/>
      <c r="J69" s="144" t="str">
        <f>IF(I69="","",RANK(I69,Hilfe!$B$1:$B$176,Wettkampfdaten!$G$10))</f>
        <v/>
      </c>
      <c r="K69" s="288"/>
      <c r="L69" s="144" t="str">
        <f>IF(K69="","",RANK(K69,Hilfe!$C$1:$C$176,Wettkampfdaten!$G$11))</f>
        <v/>
      </c>
      <c r="M69" s="288"/>
      <c r="N69" s="144" t="str">
        <f>IF(M69="","",RANK(M69,Hilfe!$D$1:$D$176,Wettkampfdaten!$G$12))</f>
        <v/>
      </c>
      <c r="O69" s="139"/>
      <c r="P69" s="144" t="str">
        <f>IF(O69="","",RANK(O69,Hilfe!$E$1:$E$176,Wettkampfdaten!$G$13))</f>
        <v/>
      </c>
      <c r="Q69" s="139"/>
      <c r="R69" s="144" t="str">
        <f>IF(Q69="","",RANK(Q69,Hilfe!$F$1:$F$176,Wettkampfdaten!$G$14))</f>
        <v/>
      </c>
      <c r="S69" s="173" t="str">
        <f t="shared" ref="S69:S132" si="2">IF(SUM(H69,J69,L69,N69,P69,R69)&gt;0,SUM(H69,J69,L69,N69,P69,R69),"")</f>
        <v/>
      </c>
      <c r="T69" s="170" t="str">
        <f>IF(S69="","",RANK(S69,Hilfe!$G$1:$G$176,1))</f>
        <v/>
      </c>
      <c r="U69" s="55" t="str">
        <f>Wettkampfdaten!$A$3</f>
        <v>KiLa Wettkampf Altenstadt 2024</v>
      </c>
      <c r="V69" s="56" t="str">
        <f>Wettkampfdaten!$D$3</f>
        <v>08./09.06.2024</v>
      </c>
      <c r="W69" s="58" t="str">
        <f>Wettkampfdaten!$F$3</f>
        <v>Altenstadt</v>
      </c>
      <c r="X69" s="57" t="s">
        <v>30</v>
      </c>
      <c r="Y69" s="24" t="str">
        <f>IF(Wettkampfdaten!$F$9="","",Wettkampfdaten!$F$9)</f>
        <v>Gehen</v>
      </c>
      <c r="Z69" s="24" t="str">
        <f>IF(Wettkampfdaten!$F$10="","",Wettkampfdaten!$F$10)</f>
        <v>5-Sprung</v>
      </c>
      <c r="AA69" s="24" t="str">
        <f>IF(Wettkampfdaten!$F$11="","",Wettkampfdaten!$F$11)</f>
        <v>Schlagwurf (Stab)</v>
      </c>
      <c r="AB69" s="24" t="str">
        <f>IF(Wettkampfdaten!$F$12="","",Wettkampfdaten!$F$12)</f>
        <v>Hindernissprint-Staffel</v>
      </c>
      <c r="AC69" s="24" t="str">
        <f>IF(Wettkampfdaten!$F$13="","",Wettkampfdaten!$F$13)</f>
        <v/>
      </c>
      <c r="AD69" s="24" t="str">
        <f>IF(Wettkampfdaten!$F$14="","",Wettkampfdaten!$F$14)</f>
        <v/>
      </c>
    </row>
    <row r="70" spans="1:30" x14ac:dyDescent="0.2">
      <c r="A70" s="228" t="str">
        <f>IF('U12'!B70="","",'U12'!B70)</f>
        <v/>
      </c>
      <c r="B70" s="229" t="str">
        <f>IF('U12'!C70="","",'U12'!C70)</f>
        <v/>
      </c>
      <c r="C70" s="230" t="str">
        <f>IF('U12'!D70="","",'U12'!D70)</f>
        <v/>
      </c>
      <c r="D70" s="233" t="str">
        <f>IF('U12'!H70="","",'U12'!H70)</f>
        <v/>
      </c>
      <c r="E70" s="231" t="str">
        <f>IF('U12'!E70="","",'U12'!E70)</f>
        <v/>
      </c>
      <c r="F70" s="232" t="str">
        <f>IF('U12'!F70="","",'U12'!F70)</f>
        <v/>
      </c>
      <c r="G70" s="289"/>
      <c r="H70" s="144" t="str">
        <f>IF(G70="","",RANK(G70,Hilfe!$A$1:$A$176,Wettkampfdaten!$G$9))</f>
        <v/>
      </c>
      <c r="I70" s="289"/>
      <c r="J70" s="144" t="str">
        <f>IF(I70="","",RANK(I70,Hilfe!$B$1:$B$176,Wettkampfdaten!$G$10))</f>
        <v/>
      </c>
      <c r="K70" s="289"/>
      <c r="L70" s="144" t="str">
        <f>IF(K70="","",RANK(K70,Hilfe!$C$1:$C$176,Wettkampfdaten!$G$11))</f>
        <v/>
      </c>
      <c r="M70" s="289"/>
      <c r="N70" s="144" t="str">
        <f>IF(M70="","",RANK(M70,Hilfe!$D$1:$D$176,Wettkampfdaten!$G$12))</f>
        <v/>
      </c>
      <c r="O70" s="140"/>
      <c r="P70" s="144" t="str">
        <f>IF(O70="","",RANK(O70,Hilfe!$E$1:$E$176,Wettkampfdaten!$G$13))</f>
        <v/>
      </c>
      <c r="Q70" s="140"/>
      <c r="R70" s="144" t="str">
        <f>IF(Q70="","",RANK(Q70,Hilfe!$F$1:$F$176,Wettkampfdaten!$G$14))</f>
        <v/>
      </c>
      <c r="S70" s="174" t="str">
        <f t="shared" si="2"/>
        <v/>
      </c>
      <c r="T70" s="171" t="str">
        <f>IF(S70="","",RANK(S70,Hilfe!$G$1:$G$176,1))</f>
        <v/>
      </c>
      <c r="U70" s="55" t="str">
        <f>Wettkampfdaten!$A$3</f>
        <v>KiLa Wettkampf Altenstadt 2024</v>
      </c>
      <c r="V70" s="56" t="str">
        <f>Wettkampfdaten!$D$3</f>
        <v>08./09.06.2024</v>
      </c>
      <c r="W70" s="58" t="str">
        <f>Wettkampfdaten!$F$3</f>
        <v>Altenstadt</v>
      </c>
      <c r="X70" s="57" t="s">
        <v>30</v>
      </c>
      <c r="Y70" s="24" t="str">
        <f>IF(Wettkampfdaten!$F$9="","",Wettkampfdaten!$F$9)</f>
        <v>Gehen</v>
      </c>
      <c r="Z70" s="24" t="str">
        <f>IF(Wettkampfdaten!$F$10="","",Wettkampfdaten!$F$10)</f>
        <v>5-Sprung</v>
      </c>
      <c r="AA70" s="24" t="str">
        <f>IF(Wettkampfdaten!$F$11="","",Wettkampfdaten!$F$11)</f>
        <v>Schlagwurf (Stab)</v>
      </c>
      <c r="AB70" s="24" t="str">
        <f>IF(Wettkampfdaten!$F$12="","",Wettkampfdaten!$F$12)</f>
        <v>Hindernissprint-Staffel</v>
      </c>
      <c r="AC70" s="24" t="str">
        <f>IF(Wettkampfdaten!$F$13="","",Wettkampfdaten!$F$13)</f>
        <v/>
      </c>
      <c r="AD70" s="24" t="str">
        <f>IF(Wettkampfdaten!$F$14="","",Wettkampfdaten!$F$14)</f>
        <v/>
      </c>
    </row>
    <row r="71" spans="1:30" x14ac:dyDescent="0.2">
      <c r="A71" s="228" t="str">
        <f>IF('U12'!B71="","",'U12'!B71)</f>
        <v/>
      </c>
      <c r="B71" s="229" t="str">
        <f>IF('U12'!C71="","",'U12'!C71)</f>
        <v/>
      </c>
      <c r="C71" s="230" t="str">
        <f>IF('U12'!D71="","",'U12'!D71)</f>
        <v/>
      </c>
      <c r="D71" s="229" t="str">
        <f>IF('U12'!H71="","",'U12'!H71)</f>
        <v/>
      </c>
      <c r="E71" s="231" t="str">
        <f>IF('U12'!E71="","",'U12'!E71)</f>
        <v/>
      </c>
      <c r="F71" s="232" t="str">
        <f>IF('U12'!F71="","",'U12'!F71)</f>
        <v/>
      </c>
      <c r="G71" s="288"/>
      <c r="H71" s="144" t="str">
        <f>IF(G71="","",RANK(G71,Hilfe!$A$1:$A$176,Wettkampfdaten!$G$9))</f>
        <v/>
      </c>
      <c r="I71" s="288"/>
      <c r="J71" s="144" t="str">
        <f>IF(I71="","",RANK(I71,Hilfe!$B$1:$B$176,Wettkampfdaten!$G$10))</f>
        <v/>
      </c>
      <c r="K71" s="288"/>
      <c r="L71" s="144" t="str">
        <f>IF(K71="","",RANK(K71,Hilfe!$C$1:$C$176,Wettkampfdaten!$G$11))</f>
        <v/>
      </c>
      <c r="M71" s="288"/>
      <c r="N71" s="144" t="str">
        <f>IF(M71="","",RANK(M71,Hilfe!$D$1:$D$176,Wettkampfdaten!$G$12))</f>
        <v/>
      </c>
      <c r="O71" s="139"/>
      <c r="P71" s="144" t="str">
        <f>IF(O71="","",RANK(O71,Hilfe!$E$1:$E$176,Wettkampfdaten!$G$13))</f>
        <v/>
      </c>
      <c r="Q71" s="139"/>
      <c r="R71" s="144" t="str">
        <f>IF(Q71="","",RANK(Q71,Hilfe!$F$1:$F$176,Wettkampfdaten!$G$14))</f>
        <v/>
      </c>
      <c r="S71" s="173" t="str">
        <f t="shared" si="2"/>
        <v/>
      </c>
      <c r="T71" s="170" t="str">
        <f>IF(S71="","",RANK(S71,Hilfe!$G$1:$G$176,1))</f>
        <v/>
      </c>
      <c r="U71" s="55" t="str">
        <f>Wettkampfdaten!$A$3</f>
        <v>KiLa Wettkampf Altenstadt 2024</v>
      </c>
      <c r="V71" s="56" t="str">
        <f>Wettkampfdaten!$D$3</f>
        <v>08./09.06.2024</v>
      </c>
      <c r="W71" s="58" t="str">
        <f>Wettkampfdaten!$F$3</f>
        <v>Altenstadt</v>
      </c>
      <c r="X71" s="57" t="s">
        <v>30</v>
      </c>
      <c r="Y71" s="24" t="str">
        <f>IF(Wettkampfdaten!$F$9="","",Wettkampfdaten!$F$9)</f>
        <v>Gehen</v>
      </c>
      <c r="Z71" s="24" t="str">
        <f>IF(Wettkampfdaten!$F$10="","",Wettkampfdaten!$F$10)</f>
        <v>5-Sprung</v>
      </c>
      <c r="AA71" s="24" t="str">
        <f>IF(Wettkampfdaten!$F$11="","",Wettkampfdaten!$F$11)</f>
        <v>Schlagwurf (Stab)</v>
      </c>
      <c r="AB71" s="24" t="str">
        <f>IF(Wettkampfdaten!$F$12="","",Wettkampfdaten!$F$12)</f>
        <v>Hindernissprint-Staffel</v>
      </c>
      <c r="AC71" s="24" t="str">
        <f>IF(Wettkampfdaten!$F$13="","",Wettkampfdaten!$F$13)</f>
        <v/>
      </c>
      <c r="AD71" s="24" t="str">
        <f>IF(Wettkampfdaten!$F$14="","",Wettkampfdaten!$F$14)</f>
        <v/>
      </c>
    </row>
    <row r="72" spans="1:30" x14ac:dyDescent="0.2">
      <c r="A72" s="228" t="str">
        <f>IF('U12'!B72="","",'U12'!B72)</f>
        <v/>
      </c>
      <c r="B72" s="229" t="str">
        <f>IF('U12'!C72="","",'U12'!C72)</f>
        <v/>
      </c>
      <c r="C72" s="230" t="str">
        <f>IF('U12'!D72="","",'U12'!D72)</f>
        <v/>
      </c>
      <c r="D72" s="233" t="str">
        <f>IF('U12'!H72="","",'U12'!H72)</f>
        <v/>
      </c>
      <c r="E72" s="231" t="str">
        <f>IF('U12'!E72="","",'U12'!E72)</f>
        <v/>
      </c>
      <c r="F72" s="232" t="str">
        <f>IF('U12'!F72="","",'U12'!F72)</f>
        <v/>
      </c>
      <c r="G72" s="289"/>
      <c r="H72" s="144" t="str">
        <f>IF(G72="","",RANK(G72,Hilfe!$A$1:$A$176,Wettkampfdaten!$G$9))</f>
        <v/>
      </c>
      <c r="I72" s="289"/>
      <c r="J72" s="144" t="str">
        <f>IF(I72="","",RANK(I72,Hilfe!$B$1:$B$176,Wettkampfdaten!$G$10))</f>
        <v/>
      </c>
      <c r="K72" s="289"/>
      <c r="L72" s="144" t="str">
        <f>IF(K72="","",RANK(K72,Hilfe!$C$1:$C$176,Wettkampfdaten!$G$11))</f>
        <v/>
      </c>
      <c r="M72" s="289"/>
      <c r="N72" s="144" t="str">
        <f>IF(M72="","",RANK(M72,Hilfe!$D$1:$D$176,Wettkampfdaten!$G$12))</f>
        <v/>
      </c>
      <c r="O72" s="140"/>
      <c r="P72" s="144" t="str">
        <f>IF(O72="","",RANK(O72,Hilfe!$E$1:$E$176,Wettkampfdaten!$G$13))</f>
        <v/>
      </c>
      <c r="Q72" s="140"/>
      <c r="R72" s="144" t="str">
        <f>IF(Q72="","",RANK(Q72,Hilfe!$F$1:$F$176,Wettkampfdaten!$G$14))</f>
        <v/>
      </c>
      <c r="S72" s="174" t="str">
        <f t="shared" si="2"/>
        <v/>
      </c>
      <c r="T72" s="171" t="str">
        <f>IF(S72="","",RANK(S72,Hilfe!$G$1:$G$176,1))</f>
        <v/>
      </c>
      <c r="U72" s="55" t="str">
        <f>Wettkampfdaten!$A$3</f>
        <v>KiLa Wettkampf Altenstadt 2024</v>
      </c>
      <c r="V72" s="56" t="str">
        <f>Wettkampfdaten!$D$3</f>
        <v>08./09.06.2024</v>
      </c>
      <c r="W72" s="58" t="str">
        <f>Wettkampfdaten!$F$3</f>
        <v>Altenstadt</v>
      </c>
      <c r="X72" s="57" t="s">
        <v>30</v>
      </c>
      <c r="Y72" s="24" t="str">
        <f>IF(Wettkampfdaten!$F$9="","",Wettkampfdaten!$F$9)</f>
        <v>Gehen</v>
      </c>
      <c r="Z72" s="24" t="str">
        <f>IF(Wettkampfdaten!$F$10="","",Wettkampfdaten!$F$10)</f>
        <v>5-Sprung</v>
      </c>
      <c r="AA72" s="24" t="str">
        <f>IF(Wettkampfdaten!$F$11="","",Wettkampfdaten!$F$11)</f>
        <v>Schlagwurf (Stab)</v>
      </c>
      <c r="AB72" s="24" t="str">
        <f>IF(Wettkampfdaten!$F$12="","",Wettkampfdaten!$F$12)</f>
        <v>Hindernissprint-Staffel</v>
      </c>
      <c r="AC72" s="24" t="str">
        <f>IF(Wettkampfdaten!$F$13="","",Wettkampfdaten!$F$13)</f>
        <v/>
      </c>
      <c r="AD72" s="24" t="str">
        <f>IF(Wettkampfdaten!$F$14="","",Wettkampfdaten!$F$14)</f>
        <v/>
      </c>
    </row>
    <row r="73" spans="1:30" x14ac:dyDescent="0.2">
      <c r="A73" s="228" t="str">
        <f>IF('U12'!B73="","",'U12'!B73)</f>
        <v/>
      </c>
      <c r="B73" s="229" t="str">
        <f>IF('U12'!C73="","",'U12'!C73)</f>
        <v/>
      </c>
      <c r="C73" s="230" t="str">
        <f>IF('U12'!D73="","",'U12'!D73)</f>
        <v/>
      </c>
      <c r="D73" s="229" t="str">
        <f>IF('U12'!H73="","",'U12'!H73)</f>
        <v/>
      </c>
      <c r="E73" s="231" t="str">
        <f>IF('U12'!E73="","",'U12'!E73)</f>
        <v/>
      </c>
      <c r="F73" s="232" t="str">
        <f>IF('U12'!F73="","",'U12'!F73)</f>
        <v/>
      </c>
      <c r="G73" s="288"/>
      <c r="H73" s="144" t="str">
        <f>IF(G73="","",RANK(G73,Hilfe!$A$1:$A$176,Wettkampfdaten!$G$9))</f>
        <v/>
      </c>
      <c r="I73" s="288"/>
      <c r="J73" s="144" t="str">
        <f>IF(I73="","",RANK(I73,Hilfe!$B$1:$B$176,Wettkampfdaten!$G$10))</f>
        <v/>
      </c>
      <c r="K73" s="288"/>
      <c r="L73" s="144" t="str">
        <f>IF(K73="","",RANK(K73,Hilfe!$C$1:$C$176,Wettkampfdaten!$G$11))</f>
        <v/>
      </c>
      <c r="M73" s="288"/>
      <c r="N73" s="144" t="str">
        <f>IF(M73="","",RANK(M73,Hilfe!$D$1:$D$176,Wettkampfdaten!$G$12))</f>
        <v/>
      </c>
      <c r="O73" s="139"/>
      <c r="P73" s="144" t="str">
        <f>IF(O73="","",RANK(O73,Hilfe!$E$1:$E$176,Wettkampfdaten!$G$13))</f>
        <v/>
      </c>
      <c r="Q73" s="139"/>
      <c r="R73" s="144" t="str">
        <f>IF(Q73="","",RANK(Q73,Hilfe!$F$1:$F$176,Wettkampfdaten!$G$14))</f>
        <v/>
      </c>
      <c r="S73" s="173" t="str">
        <f t="shared" si="2"/>
        <v/>
      </c>
      <c r="T73" s="170" t="str">
        <f>IF(S73="","",RANK(S73,Hilfe!$G$1:$G$176,1))</f>
        <v/>
      </c>
      <c r="U73" s="55" t="str">
        <f>Wettkampfdaten!$A$3</f>
        <v>KiLa Wettkampf Altenstadt 2024</v>
      </c>
      <c r="V73" s="56" t="str">
        <f>Wettkampfdaten!$D$3</f>
        <v>08./09.06.2024</v>
      </c>
      <c r="W73" s="58" t="str">
        <f>Wettkampfdaten!$F$3</f>
        <v>Altenstadt</v>
      </c>
      <c r="X73" s="57" t="s">
        <v>30</v>
      </c>
      <c r="Y73" s="24" t="str">
        <f>IF(Wettkampfdaten!$F$9="","",Wettkampfdaten!$F$9)</f>
        <v>Gehen</v>
      </c>
      <c r="Z73" s="24" t="str">
        <f>IF(Wettkampfdaten!$F$10="","",Wettkampfdaten!$F$10)</f>
        <v>5-Sprung</v>
      </c>
      <c r="AA73" s="24" t="str">
        <f>IF(Wettkampfdaten!$F$11="","",Wettkampfdaten!$F$11)</f>
        <v>Schlagwurf (Stab)</v>
      </c>
      <c r="AB73" s="24" t="str">
        <f>IF(Wettkampfdaten!$F$12="","",Wettkampfdaten!$F$12)</f>
        <v>Hindernissprint-Staffel</v>
      </c>
      <c r="AC73" s="24" t="str">
        <f>IF(Wettkampfdaten!$F$13="","",Wettkampfdaten!$F$13)</f>
        <v/>
      </c>
      <c r="AD73" s="24" t="str">
        <f>IF(Wettkampfdaten!$F$14="","",Wettkampfdaten!$F$14)</f>
        <v/>
      </c>
    </row>
    <row r="74" spans="1:30" x14ac:dyDescent="0.2">
      <c r="A74" s="228" t="str">
        <f>IF('U12'!B74="","",'U12'!B74)</f>
        <v/>
      </c>
      <c r="B74" s="229" t="str">
        <f>IF('U12'!C74="","",'U12'!C74)</f>
        <v/>
      </c>
      <c r="C74" s="230" t="str">
        <f>IF('U12'!D74="","",'U12'!D74)</f>
        <v/>
      </c>
      <c r="D74" s="233" t="str">
        <f>IF('U12'!H74="","",'U12'!H74)</f>
        <v/>
      </c>
      <c r="E74" s="231" t="str">
        <f>IF('U12'!E74="","",'U12'!E74)</f>
        <v/>
      </c>
      <c r="F74" s="232" t="str">
        <f>IF('U12'!F74="","",'U12'!F74)</f>
        <v/>
      </c>
      <c r="G74" s="289"/>
      <c r="H74" s="144" t="str">
        <f>IF(G74="","",RANK(G74,Hilfe!$A$1:$A$176,Wettkampfdaten!$G$9))</f>
        <v/>
      </c>
      <c r="I74" s="289"/>
      <c r="J74" s="144" t="str">
        <f>IF(I74="","",RANK(I74,Hilfe!$B$1:$B$176,Wettkampfdaten!$G$10))</f>
        <v/>
      </c>
      <c r="K74" s="289"/>
      <c r="L74" s="144" t="str">
        <f>IF(K74="","",RANK(K74,Hilfe!$C$1:$C$176,Wettkampfdaten!$G$11))</f>
        <v/>
      </c>
      <c r="M74" s="289"/>
      <c r="N74" s="144" t="str">
        <f>IF(M74="","",RANK(M74,Hilfe!$D$1:$D$176,Wettkampfdaten!$G$12))</f>
        <v/>
      </c>
      <c r="O74" s="140"/>
      <c r="P74" s="144" t="str">
        <f>IF(O74="","",RANK(O74,Hilfe!$E$1:$E$176,Wettkampfdaten!$G$13))</f>
        <v/>
      </c>
      <c r="Q74" s="140"/>
      <c r="R74" s="144" t="str">
        <f>IF(Q74="","",RANK(Q74,Hilfe!$F$1:$F$176,Wettkampfdaten!$G$14))</f>
        <v/>
      </c>
      <c r="S74" s="174" t="str">
        <f t="shared" si="2"/>
        <v/>
      </c>
      <c r="T74" s="171" t="str">
        <f>IF(S74="","",RANK(S74,Hilfe!$G$1:$G$176,1))</f>
        <v/>
      </c>
      <c r="U74" s="55" t="str">
        <f>Wettkampfdaten!$A$3</f>
        <v>KiLa Wettkampf Altenstadt 2024</v>
      </c>
      <c r="V74" s="56" t="str">
        <f>Wettkampfdaten!$D$3</f>
        <v>08./09.06.2024</v>
      </c>
      <c r="W74" s="58" t="str">
        <f>Wettkampfdaten!$F$3</f>
        <v>Altenstadt</v>
      </c>
      <c r="X74" s="57" t="s">
        <v>30</v>
      </c>
      <c r="Y74" s="24" t="str">
        <f>IF(Wettkampfdaten!$F$9="","",Wettkampfdaten!$F$9)</f>
        <v>Gehen</v>
      </c>
      <c r="Z74" s="24" t="str">
        <f>IF(Wettkampfdaten!$F$10="","",Wettkampfdaten!$F$10)</f>
        <v>5-Sprung</v>
      </c>
      <c r="AA74" s="24" t="str">
        <f>IF(Wettkampfdaten!$F$11="","",Wettkampfdaten!$F$11)</f>
        <v>Schlagwurf (Stab)</v>
      </c>
      <c r="AB74" s="24" t="str">
        <f>IF(Wettkampfdaten!$F$12="","",Wettkampfdaten!$F$12)</f>
        <v>Hindernissprint-Staffel</v>
      </c>
      <c r="AC74" s="24" t="str">
        <f>IF(Wettkampfdaten!$F$13="","",Wettkampfdaten!$F$13)</f>
        <v/>
      </c>
      <c r="AD74" s="24" t="str">
        <f>IF(Wettkampfdaten!$F$14="","",Wettkampfdaten!$F$14)</f>
        <v/>
      </c>
    </row>
    <row r="75" spans="1:30" x14ac:dyDescent="0.2">
      <c r="A75" s="228" t="str">
        <f>IF('U12'!B75="","",'U12'!B75)</f>
        <v/>
      </c>
      <c r="B75" s="229" t="str">
        <f>IF('U12'!C75="","",'U12'!C75)</f>
        <v/>
      </c>
      <c r="C75" s="230" t="str">
        <f>IF('U12'!D75="","",'U12'!D75)</f>
        <v/>
      </c>
      <c r="D75" s="229" t="str">
        <f>IF('U12'!H75="","",'U12'!H75)</f>
        <v/>
      </c>
      <c r="E75" s="231" t="str">
        <f>IF('U12'!E75="","",'U12'!E75)</f>
        <v/>
      </c>
      <c r="F75" s="232" t="str">
        <f>IF('U12'!F75="","",'U12'!F75)</f>
        <v/>
      </c>
      <c r="G75" s="288"/>
      <c r="H75" s="144" t="str">
        <f>IF(G75="","",RANK(G75,Hilfe!$A$1:$A$176,Wettkampfdaten!$G$9))</f>
        <v/>
      </c>
      <c r="I75" s="288"/>
      <c r="J75" s="144" t="str">
        <f>IF(I75="","",RANK(I75,Hilfe!$B$1:$B$176,Wettkampfdaten!$G$10))</f>
        <v/>
      </c>
      <c r="K75" s="288"/>
      <c r="L75" s="144" t="str">
        <f>IF(K75="","",RANK(K75,Hilfe!$C$1:$C$176,Wettkampfdaten!$G$11))</f>
        <v/>
      </c>
      <c r="M75" s="288"/>
      <c r="N75" s="144" t="str">
        <f>IF(M75="","",RANK(M75,Hilfe!$D$1:$D$176,Wettkampfdaten!$G$12))</f>
        <v/>
      </c>
      <c r="O75" s="139"/>
      <c r="P75" s="144" t="str">
        <f>IF(O75="","",RANK(O75,Hilfe!$E$1:$E$176,Wettkampfdaten!$G$13))</f>
        <v/>
      </c>
      <c r="Q75" s="139"/>
      <c r="R75" s="144" t="str">
        <f>IF(Q75="","",RANK(Q75,Hilfe!$F$1:$F$176,Wettkampfdaten!$G$14))</f>
        <v/>
      </c>
      <c r="S75" s="173" t="str">
        <f t="shared" si="2"/>
        <v/>
      </c>
      <c r="T75" s="170" t="str">
        <f>IF(S75="","",RANK(S75,Hilfe!$G$1:$G$176,1))</f>
        <v/>
      </c>
      <c r="U75" s="55" t="str">
        <f>Wettkampfdaten!$A$3</f>
        <v>KiLa Wettkampf Altenstadt 2024</v>
      </c>
      <c r="V75" s="56" t="str">
        <f>Wettkampfdaten!$D$3</f>
        <v>08./09.06.2024</v>
      </c>
      <c r="W75" s="58" t="str">
        <f>Wettkampfdaten!$F$3</f>
        <v>Altenstadt</v>
      </c>
      <c r="X75" s="57" t="s">
        <v>30</v>
      </c>
      <c r="Y75" s="24" t="str">
        <f>IF(Wettkampfdaten!$F$9="","",Wettkampfdaten!$F$9)</f>
        <v>Gehen</v>
      </c>
      <c r="Z75" s="24" t="str">
        <f>IF(Wettkampfdaten!$F$10="","",Wettkampfdaten!$F$10)</f>
        <v>5-Sprung</v>
      </c>
      <c r="AA75" s="24" t="str">
        <f>IF(Wettkampfdaten!$F$11="","",Wettkampfdaten!$F$11)</f>
        <v>Schlagwurf (Stab)</v>
      </c>
      <c r="AB75" s="24" t="str">
        <f>IF(Wettkampfdaten!$F$12="","",Wettkampfdaten!$F$12)</f>
        <v>Hindernissprint-Staffel</v>
      </c>
      <c r="AC75" s="24" t="str">
        <f>IF(Wettkampfdaten!$F$13="","",Wettkampfdaten!$F$13)</f>
        <v/>
      </c>
      <c r="AD75" s="24" t="str">
        <f>IF(Wettkampfdaten!$F$14="","",Wettkampfdaten!$F$14)</f>
        <v/>
      </c>
    </row>
    <row r="76" spans="1:30" x14ac:dyDescent="0.2">
      <c r="A76" s="228" t="str">
        <f>IF('U12'!B76="","",'U12'!B76)</f>
        <v/>
      </c>
      <c r="B76" s="229" t="str">
        <f>IF('U12'!C76="","",'U12'!C76)</f>
        <v/>
      </c>
      <c r="C76" s="230" t="str">
        <f>IF('U12'!D76="","",'U12'!D76)</f>
        <v/>
      </c>
      <c r="D76" s="233" t="str">
        <f>IF('U12'!H76="","",'U12'!H76)</f>
        <v/>
      </c>
      <c r="E76" s="231" t="str">
        <f>IF('U12'!E76="","",'U12'!E76)</f>
        <v/>
      </c>
      <c r="F76" s="232" t="str">
        <f>IF('U12'!F76="","",'U12'!F76)</f>
        <v/>
      </c>
      <c r="G76" s="289"/>
      <c r="H76" s="144" t="str">
        <f>IF(G76="","",RANK(G76,Hilfe!$A$1:$A$176,Wettkampfdaten!$G$9))</f>
        <v/>
      </c>
      <c r="I76" s="289"/>
      <c r="J76" s="144" t="str">
        <f>IF(I76="","",RANK(I76,Hilfe!$B$1:$B$176,Wettkampfdaten!$G$10))</f>
        <v/>
      </c>
      <c r="K76" s="289"/>
      <c r="L76" s="144" t="str">
        <f>IF(K76="","",RANK(K76,Hilfe!$C$1:$C$176,Wettkampfdaten!$G$11))</f>
        <v/>
      </c>
      <c r="M76" s="289"/>
      <c r="N76" s="144" t="str">
        <f>IF(M76="","",RANK(M76,Hilfe!$D$1:$D$176,Wettkampfdaten!$G$12))</f>
        <v/>
      </c>
      <c r="O76" s="140"/>
      <c r="P76" s="144" t="str">
        <f>IF(O76="","",RANK(O76,Hilfe!$E$1:$E$176,Wettkampfdaten!$G$13))</f>
        <v/>
      </c>
      <c r="Q76" s="140"/>
      <c r="R76" s="144" t="str">
        <f>IF(Q76="","",RANK(Q76,Hilfe!$F$1:$F$176,Wettkampfdaten!$G$14))</f>
        <v/>
      </c>
      <c r="S76" s="174" t="str">
        <f t="shared" si="2"/>
        <v/>
      </c>
      <c r="T76" s="171" t="str">
        <f>IF(S76="","",RANK(S76,Hilfe!$G$1:$G$176,1))</f>
        <v/>
      </c>
      <c r="U76" s="55" t="str">
        <f>Wettkampfdaten!$A$3</f>
        <v>KiLa Wettkampf Altenstadt 2024</v>
      </c>
      <c r="V76" s="56" t="str">
        <f>Wettkampfdaten!$D$3</f>
        <v>08./09.06.2024</v>
      </c>
      <c r="W76" s="58" t="str">
        <f>Wettkampfdaten!$F$3</f>
        <v>Altenstadt</v>
      </c>
      <c r="X76" s="57" t="s">
        <v>30</v>
      </c>
      <c r="Y76" s="24" t="str">
        <f>IF(Wettkampfdaten!$F$9="","",Wettkampfdaten!$F$9)</f>
        <v>Gehen</v>
      </c>
      <c r="Z76" s="24" t="str">
        <f>IF(Wettkampfdaten!$F$10="","",Wettkampfdaten!$F$10)</f>
        <v>5-Sprung</v>
      </c>
      <c r="AA76" s="24" t="str">
        <f>IF(Wettkampfdaten!$F$11="","",Wettkampfdaten!$F$11)</f>
        <v>Schlagwurf (Stab)</v>
      </c>
      <c r="AB76" s="24" t="str">
        <f>IF(Wettkampfdaten!$F$12="","",Wettkampfdaten!$F$12)</f>
        <v>Hindernissprint-Staffel</v>
      </c>
      <c r="AC76" s="24" t="str">
        <f>IF(Wettkampfdaten!$F$13="","",Wettkampfdaten!$F$13)</f>
        <v/>
      </c>
      <c r="AD76" s="24" t="str">
        <f>IF(Wettkampfdaten!$F$14="","",Wettkampfdaten!$F$14)</f>
        <v/>
      </c>
    </row>
    <row r="77" spans="1:30" x14ac:dyDescent="0.2">
      <c r="A77" s="228" t="str">
        <f>IF('U12'!B77="","",'U12'!B77)</f>
        <v/>
      </c>
      <c r="B77" s="229" t="str">
        <f>IF('U12'!C77="","",'U12'!C77)</f>
        <v/>
      </c>
      <c r="C77" s="230" t="str">
        <f>IF('U12'!D77="","",'U12'!D77)</f>
        <v/>
      </c>
      <c r="D77" s="229" t="str">
        <f>IF('U12'!H77="","",'U12'!H77)</f>
        <v/>
      </c>
      <c r="E77" s="231" t="str">
        <f>IF('U12'!E77="","",'U12'!E77)</f>
        <v/>
      </c>
      <c r="F77" s="232" t="str">
        <f>IF('U12'!F77="","",'U12'!F77)</f>
        <v/>
      </c>
      <c r="G77" s="288"/>
      <c r="H77" s="144" t="str">
        <f>IF(G77="","",RANK(G77,Hilfe!$A$1:$A$176,Wettkampfdaten!$G$9))</f>
        <v/>
      </c>
      <c r="I77" s="288"/>
      <c r="J77" s="144" t="str">
        <f>IF(I77="","",RANK(I77,Hilfe!$B$1:$B$176,Wettkampfdaten!$G$10))</f>
        <v/>
      </c>
      <c r="K77" s="288"/>
      <c r="L77" s="144" t="str">
        <f>IF(K77="","",RANK(K77,Hilfe!$C$1:$C$176,Wettkampfdaten!$G$11))</f>
        <v/>
      </c>
      <c r="M77" s="288"/>
      <c r="N77" s="144" t="str">
        <f>IF(M77="","",RANK(M77,Hilfe!$D$1:$D$176,Wettkampfdaten!$G$12))</f>
        <v/>
      </c>
      <c r="O77" s="139"/>
      <c r="P77" s="144" t="str">
        <f>IF(O77="","",RANK(O77,Hilfe!$E$1:$E$176,Wettkampfdaten!$G$13))</f>
        <v/>
      </c>
      <c r="Q77" s="139"/>
      <c r="R77" s="144" t="str">
        <f>IF(Q77="","",RANK(Q77,Hilfe!$F$1:$F$176,Wettkampfdaten!$G$14))</f>
        <v/>
      </c>
      <c r="S77" s="173" t="str">
        <f t="shared" si="2"/>
        <v/>
      </c>
      <c r="T77" s="170" t="str">
        <f>IF(S77="","",RANK(S77,Hilfe!$G$1:$G$176,1))</f>
        <v/>
      </c>
      <c r="U77" s="55" t="str">
        <f>Wettkampfdaten!$A$3</f>
        <v>KiLa Wettkampf Altenstadt 2024</v>
      </c>
      <c r="V77" s="56" t="str">
        <f>Wettkampfdaten!$D$3</f>
        <v>08./09.06.2024</v>
      </c>
      <c r="W77" s="58" t="str">
        <f>Wettkampfdaten!$F$3</f>
        <v>Altenstadt</v>
      </c>
      <c r="X77" s="57" t="s">
        <v>30</v>
      </c>
      <c r="Y77" s="24" t="str">
        <f>IF(Wettkampfdaten!$F$9="","",Wettkampfdaten!$F$9)</f>
        <v>Gehen</v>
      </c>
      <c r="Z77" s="24" t="str">
        <f>IF(Wettkampfdaten!$F$10="","",Wettkampfdaten!$F$10)</f>
        <v>5-Sprung</v>
      </c>
      <c r="AA77" s="24" t="str">
        <f>IF(Wettkampfdaten!$F$11="","",Wettkampfdaten!$F$11)</f>
        <v>Schlagwurf (Stab)</v>
      </c>
      <c r="AB77" s="24" t="str">
        <f>IF(Wettkampfdaten!$F$12="","",Wettkampfdaten!$F$12)</f>
        <v>Hindernissprint-Staffel</v>
      </c>
      <c r="AC77" s="24" t="str">
        <f>IF(Wettkampfdaten!$F$13="","",Wettkampfdaten!$F$13)</f>
        <v/>
      </c>
      <c r="AD77" s="24" t="str">
        <f>IF(Wettkampfdaten!$F$14="","",Wettkampfdaten!$F$14)</f>
        <v/>
      </c>
    </row>
    <row r="78" spans="1:30" ht="15.75" thickBot="1" x14ac:dyDescent="0.25">
      <c r="A78" s="234" t="str">
        <f>IF('U12'!B78="","",'U12'!B78)</f>
        <v/>
      </c>
      <c r="B78" s="235" t="str">
        <f>IF('U12'!C78="","",'U12'!C78)</f>
        <v/>
      </c>
      <c r="C78" s="236" t="str">
        <f>IF('U12'!D78="","",'U12'!D78)</f>
        <v/>
      </c>
      <c r="D78" s="237" t="str">
        <f>IF('U12'!H78="","",'U12'!H78)</f>
        <v/>
      </c>
      <c r="E78" s="238" t="str">
        <f>IF('U12'!E78="","",'U12'!E78)</f>
        <v/>
      </c>
      <c r="F78" s="239" t="str">
        <f>IF('U12'!F78="","",'U12'!F78)</f>
        <v/>
      </c>
      <c r="G78" s="290"/>
      <c r="H78" s="178" t="str">
        <f>IF(G78="","",RANK(G78,Hilfe!$A$1:$A$176,Wettkampfdaten!$G$9))</f>
        <v/>
      </c>
      <c r="I78" s="290"/>
      <c r="J78" s="178" t="str">
        <f>IF(I78="","",RANK(I78,Hilfe!$B$1:$B$176,Wettkampfdaten!$G$10))</f>
        <v/>
      </c>
      <c r="K78" s="290"/>
      <c r="L78" s="178" t="str">
        <f>IF(K78="","",RANK(K78,Hilfe!$C$1:$C$176,Wettkampfdaten!$G$11))</f>
        <v/>
      </c>
      <c r="M78" s="290"/>
      <c r="N78" s="178" t="str">
        <f>IF(M78="","",RANK(M78,Hilfe!$D$1:$D$176,Wettkampfdaten!$G$12))</f>
        <v/>
      </c>
      <c r="O78" s="177"/>
      <c r="P78" s="178" t="str">
        <f>IF(O78="","",RANK(O78,Hilfe!$E$1:$E$176,Wettkampfdaten!$G$13))</f>
        <v/>
      </c>
      <c r="Q78" s="177"/>
      <c r="R78" s="178" t="str">
        <f>IF(Q78="","",RANK(Q78,Hilfe!$F$1:$F$176,Wettkampfdaten!$G$14))</f>
        <v/>
      </c>
      <c r="S78" s="179" t="str">
        <f t="shared" si="2"/>
        <v/>
      </c>
      <c r="T78" s="180" t="str">
        <f>IF(S78="","",RANK(S78,Hilfe!$G$1:$G$176,1))</f>
        <v/>
      </c>
      <c r="U78" s="55" t="str">
        <f>Wettkampfdaten!$A$3</f>
        <v>KiLa Wettkampf Altenstadt 2024</v>
      </c>
      <c r="V78" s="56" t="str">
        <f>Wettkampfdaten!$D$3</f>
        <v>08./09.06.2024</v>
      </c>
      <c r="W78" s="58" t="str">
        <f>Wettkampfdaten!$F$3</f>
        <v>Altenstadt</v>
      </c>
      <c r="X78" s="57" t="s">
        <v>30</v>
      </c>
      <c r="Y78" s="24" t="str">
        <f>IF(Wettkampfdaten!$F$9="","",Wettkampfdaten!$F$9)</f>
        <v>Gehen</v>
      </c>
      <c r="Z78" s="24" t="str">
        <f>IF(Wettkampfdaten!$F$10="","",Wettkampfdaten!$F$10)</f>
        <v>5-Sprung</v>
      </c>
      <c r="AA78" s="24" t="str">
        <f>IF(Wettkampfdaten!$F$11="","",Wettkampfdaten!$F$11)</f>
        <v>Schlagwurf (Stab)</v>
      </c>
      <c r="AB78" s="24" t="str">
        <f>IF(Wettkampfdaten!$F$12="","",Wettkampfdaten!$F$12)</f>
        <v>Hindernissprint-Staffel</v>
      </c>
      <c r="AC78" s="24" t="str">
        <f>IF(Wettkampfdaten!$F$13="","",Wettkampfdaten!$F$13)</f>
        <v/>
      </c>
      <c r="AD78" s="24" t="str">
        <f>IF(Wettkampfdaten!$F$14="","",Wettkampfdaten!$F$14)</f>
        <v/>
      </c>
    </row>
    <row r="79" spans="1:30" x14ac:dyDescent="0.2">
      <c r="A79" s="184" t="str">
        <f>IF('U12'!B79="","",'U12'!B79)</f>
        <v/>
      </c>
      <c r="B79" s="147" t="str">
        <f>IF('U12'!C79="","",'U12'!C79)</f>
        <v/>
      </c>
      <c r="C79" s="148" t="str">
        <f>IF('U12'!D79="","",'U12'!D79)</f>
        <v/>
      </c>
      <c r="D79" s="147" t="str">
        <f>IF('U12'!H79="","",'U12'!H79)</f>
        <v/>
      </c>
      <c r="E79" s="149" t="str">
        <f>IF('U12'!E79="","",'U12'!E79)</f>
        <v/>
      </c>
      <c r="F79" s="150" t="str">
        <f>IF('U12'!F79="","",'U12'!F79)</f>
        <v/>
      </c>
      <c r="G79" s="291"/>
      <c r="H79" s="143" t="str">
        <f>IF(G79="","",RANK(G79,Hilfe!$A$1:$A$176,Wettkampfdaten!$G$9))</f>
        <v/>
      </c>
      <c r="I79" s="291"/>
      <c r="J79" s="143" t="str">
        <f>IF(I79="","",RANK(I79,Hilfe!$B$1:$B$176,Wettkampfdaten!$G$10))</f>
        <v/>
      </c>
      <c r="K79" s="291"/>
      <c r="L79" s="143" t="str">
        <f>IF(K79="","",RANK(K79,Hilfe!$C$1:$C$176,Wettkampfdaten!$G$11))</f>
        <v/>
      </c>
      <c r="M79" s="291"/>
      <c r="N79" s="143" t="str">
        <f>IF(M79="","",RANK(M79,Hilfe!$D$1:$D$176,Wettkampfdaten!$G$12))</f>
        <v/>
      </c>
      <c r="O79" s="185"/>
      <c r="P79" s="143" t="str">
        <f>IF(O79="","",RANK(O79,Hilfe!$E$1:$E$176,Wettkampfdaten!$G$13))</f>
        <v/>
      </c>
      <c r="Q79" s="185"/>
      <c r="R79" s="143" t="str">
        <f>IF(Q79="","",RANK(Q79,Hilfe!$F$1:$F$176,Wettkampfdaten!$G$14))</f>
        <v/>
      </c>
      <c r="S79" s="186" t="str">
        <f t="shared" si="2"/>
        <v/>
      </c>
      <c r="T79" s="169" t="str">
        <f>IF(S79="","",RANK(S79,Hilfe!$G$1:$G$176,1))</f>
        <v/>
      </c>
      <c r="U79" s="55" t="str">
        <f>Wettkampfdaten!$A$3</f>
        <v>KiLa Wettkampf Altenstadt 2024</v>
      </c>
      <c r="V79" s="56" t="str">
        <f>Wettkampfdaten!$D$3</f>
        <v>08./09.06.2024</v>
      </c>
      <c r="W79" s="58" t="str">
        <f>Wettkampfdaten!$F$3</f>
        <v>Altenstadt</v>
      </c>
      <c r="X79" s="57" t="s">
        <v>30</v>
      </c>
      <c r="Y79" s="24" t="str">
        <f>IF(Wettkampfdaten!$F$9="","",Wettkampfdaten!$F$9)</f>
        <v>Gehen</v>
      </c>
      <c r="Z79" s="24" t="str">
        <f>IF(Wettkampfdaten!$F$10="","",Wettkampfdaten!$F$10)</f>
        <v>5-Sprung</v>
      </c>
      <c r="AA79" s="24" t="str">
        <f>IF(Wettkampfdaten!$F$11="","",Wettkampfdaten!$F$11)</f>
        <v>Schlagwurf (Stab)</v>
      </c>
      <c r="AB79" s="24" t="str">
        <f>IF(Wettkampfdaten!$F$12="","",Wettkampfdaten!$F$12)</f>
        <v>Hindernissprint-Staffel</v>
      </c>
      <c r="AC79" s="24" t="str">
        <f>IF(Wettkampfdaten!$F$13="","",Wettkampfdaten!$F$13)</f>
        <v/>
      </c>
      <c r="AD79" s="24" t="str">
        <f>IF(Wettkampfdaten!$F$14="","",Wettkampfdaten!$F$14)</f>
        <v/>
      </c>
    </row>
    <row r="80" spans="1:30" x14ac:dyDescent="0.2">
      <c r="A80" s="146" t="str">
        <f>IF('U12'!B80="","",'U12'!B80)</f>
        <v/>
      </c>
      <c r="B80" s="151" t="str">
        <f>IF('U12'!C80="","",'U12'!C80)</f>
        <v/>
      </c>
      <c r="C80" s="152" t="str">
        <f>IF('U12'!D80="","",'U12'!D80)</f>
        <v/>
      </c>
      <c r="D80" s="155" t="str">
        <f>IF('U12'!H80="","",'U12'!H80)</f>
        <v/>
      </c>
      <c r="E80" s="153" t="str">
        <f>IF('U12'!E80="","",'U12'!E80)</f>
        <v/>
      </c>
      <c r="F80" s="154" t="str">
        <f>IF('U12'!F80="","",'U12'!F80)</f>
        <v/>
      </c>
      <c r="G80" s="289"/>
      <c r="H80" s="144" t="str">
        <f>IF(G80="","",RANK(G80,Hilfe!$A$1:$A$176,Wettkampfdaten!$G$9))</f>
        <v/>
      </c>
      <c r="I80" s="289"/>
      <c r="J80" s="144" t="str">
        <f>IF(I80="","",RANK(I80,Hilfe!$B$1:$B$176,Wettkampfdaten!$G$10))</f>
        <v/>
      </c>
      <c r="K80" s="289"/>
      <c r="L80" s="144" t="str">
        <f>IF(K80="","",RANK(K80,Hilfe!$C$1:$C$176,Wettkampfdaten!$G$11))</f>
        <v/>
      </c>
      <c r="M80" s="289"/>
      <c r="N80" s="144" t="str">
        <f>IF(M80="","",RANK(M80,Hilfe!$D$1:$D$176,Wettkampfdaten!$G$12))</f>
        <v/>
      </c>
      <c r="O80" s="140"/>
      <c r="P80" s="144" t="str">
        <f>IF(O80="","",RANK(O80,Hilfe!$E$1:$E$176,Wettkampfdaten!$G$13))</f>
        <v/>
      </c>
      <c r="Q80" s="140"/>
      <c r="R80" s="144" t="str">
        <f>IF(Q80="","",RANK(Q80,Hilfe!$F$1:$F$176,Wettkampfdaten!$G$14))</f>
        <v/>
      </c>
      <c r="S80" s="174" t="str">
        <f t="shared" si="2"/>
        <v/>
      </c>
      <c r="T80" s="171" t="str">
        <f>IF(S80="","",RANK(S80,Hilfe!$G$1:$G$176,1))</f>
        <v/>
      </c>
      <c r="U80" s="55" t="str">
        <f>Wettkampfdaten!$A$3</f>
        <v>KiLa Wettkampf Altenstadt 2024</v>
      </c>
      <c r="V80" s="56" t="str">
        <f>Wettkampfdaten!$D$3</f>
        <v>08./09.06.2024</v>
      </c>
      <c r="W80" s="58" t="str">
        <f>Wettkampfdaten!$F$3</f>
        <v>Altenstadt</v>
      </c>
      <c r="X80" s="57" t="s">
        <v>30</v>
      </c>
      <c r="Y80" s="24" t="str">
        <f>IF(Wettkampfdaten!$F$9="","",Wettkampfdaten!$F$9)</f>
        <v>Gehen</v>
      </c>
      <c r="Z80" s="24" t="str">
        <f>IF(Wettkampfdaten!$F$10="","",Wettkampfdaten!$F$10)</f>
        <v>5-Sprung</v>
      </c>
      <c r="AA80" s="24" t="str">
        <f>IF(Wettkampfdaten!$F$11="","",Wettkampfdaten!$F$11)</f>
        <v>Schlagwurf (Stab)</v>
      </c>
      <c r="AB80" s="24" t="str">
        <f>IF(Wettkampfdaten!$F$12="","",Wettkampfdaten!$F$12)</f>
        <v>Hindernissprint-Staffel</v>
      </c>
      <c r="AC80" s="24" t="str">
        <f>IF(Wettkampfdaten!$F$13="","",Wettkampfdaten!$F$13)</f>
        <v/>
      </c>
      <c r="AD80" s="24" t="str">
        <f>IF(Wettkampfdaten!$F$14="","",Wettkampfdaten!$F$14)</f>
        <v/>
      </c>
    </row>
    <row r="81" spans="1:30" x14ac:dyDescent="0.2">
      <c r="A81" s="146" t="str">
        <f>IF('U12'!B81="","",'U12'!B81)</f>
        <v/>
      </c>
      <c r="B81" s="151" t="str">
        <f>IF('U12'!C81="","",'U12'!C81)</f>
        <v/>
      </c>
      <c r="C81" s="152" t="str">
        <f>IF('U12'!D81="","",'U12'!D81)</f>
        <v/>
      </c>
      <c r="D81" s="151" t="str">
        <f>IF('U12'!H81="","",'U12'!H81)</f>
        <v/>
      </c>
      <c r="E81" s="153" t="str">
        <f>IF('U12'!E81="","",'U12'!E81)</f>
        <v/>
      </c>
      <c r="F81" s="154" t="str">
        <f>IF('U12'!F81="","",'U12'!F81)</f>
        <v/>
      </c>
      <c r="G81" s="288"/>
      <c r="H81" s="144" t="str">
        <f>IF(G81="","",RANK(G81,Hilfe!$A$1:$A$176,Wettkampfdaten!$G$9))</f>
        <v/>
      </c>
      <c r="I81" s="288"/>
      <c r="J81" s="144" t="str">
        <f>IF(I81="","",RANK(I81,Hilfe!$B$1:$B$176,Wettkampfdaten!$G$10))</f>
        <v/>
      </c>
      <c r="K81" s="288"/>
      <c r="L81" s="144" t="str">
        <f>IF(K81="","",RANK(K81,Hilfe!$C$1:$C$176,Wettkampfdaten!$G$11))</f>
        <v/>
      </c>
      <c r="M81" s="288"/>
      <c r="N81" s="144" t="str">
        <f>IF(M81="","",RANK(M81,Hilfe!$D$1:$D$176,Wettkampfdaten!$G$12))</f>
        <v/>
      </c>
      <c r="O81" s="139"/>
      <c r="P81" s="144" t="str">
        <f>IF(O81="","",RANK(O81,Hilfe!$E$1:$E$176,Wettkampfdaten!$G$13))</f>
        <v/>
      </c>
      <c r="Q81" s="139"/>
      <c r="R81" s="144" t="str">
        <f>IF(Q81="","",RANK(Q81,Hilfe!$F$1:$F$176,Wettkampfdaten!$G$14))</f>
        <v/>
      </c>
      <c r="S81" s="173" t="str">
        <f t="shared" si="2"/>
        <v/>
      </c>
      <c r="T81" s="170" t="str">
        <f>IF(S81="","",RANK(S81,Hilfe!$G$1:$G$176,1))</f>
        <v/>
      </c>
      <c r="U81" s="55" t="str">
        <f>Wettkampfdaten!$A$3</f>
        <v>KiLa Wettkampf Altenstadt 2024</v>
      </c>
      <c r="V81" s="56" t="str">
        <f>Wettkampfdaten!$D$3</f>
        <v>08./09.06.2024</v>
      </c>
      <c r="W81" s="58" t="str">
        <f>Wettkampfdaten!$F$3</f>
        <v>Altenstadt</v>
      </c>
      <c r="X81" s="57" t="s">
        <v>30</v>
      </c>
      <c r="Y81" s="24" t="str">
        <f>IF(Wettkampfdaten!$F$9="","",Wettkampfdaten!$F$9)</f>
        <v>Gehen</v>
      </c>
      <c r="Z81" s="24" t="str">
        <f>IF(Wettkampfdaten!$F$10="","",Wettkampfdaten!$F$10)</f>
        <v>5-Sprung</v>
      </c>
      <c r="AA81" s="24" t="str">
        <f>IF(Wettkampfdaten!$F$11="","",Wettkampfdaten!$F$11)</f>
        <v>Schlagwurf (Stab)</v>
      </c>
      <c r="AB81" s="24" t="str">
        <f>IF(Wettkampfdaten!$F$12="","",Wettkampfdaten!$F$12)</f>
        <v>Hindernissprint-Staffel</v>
      </c>
      <c r="AC81" s="24" t="str">
        <f>IF(Wettkampfdaten!$F$13="","",Wettkampfdaten!$F$13)</f>
        <v/>
      </c>
      <c r="AD81" s="24" t="str">
        <f>IF(Wettkampfdaten!$F$14="","",Wettkampfdaten!$F$14)</f>
        <v/>
      </c>
    </row>
    <row r="82" spans="1:30" x14ac:dyDescent="0.2">
      <c r="A82" s="146" t="str">
        <f>IF('U12'!B82="","",'U12'!B82)</f>
        <v/>
      </c>
      <c r="B82" s="151" t="str">
        <f>IF('U12'!C82="","",'U12'!C82)</f>
        <v/>
      </c>
      <c r="C82" s="152" t="str">
        <f>IF('U12'!D82="","",'U12'!D82)</f>
        <v/>
      </c>
      <c r="D82" s="155" t="str">
        <f>IF('U12'!H82="","",'U12'!H82)</f>
        <v/>
      </c>
      <c r="E82" s="153" t="str">
        <f>IF('U12'!E82="","",'U12'!E82)</f>
        <v/>
      </c>
      <c r="F82" s="154" t="str">
        <f>IF('U12'!F82="","",'U12'!F82)</f>
        <v/>
      </c>
      <c r="G82" s="289"/>
      <c r="H82" s="144" t="str">
        <f>IF(G82="","",RANK(G82,Hilfe!$A$1:$A$176,Wettkampfdaten!$G$9))</f>
        <v/>
      </c>
      <c r="I82" s="289"/>
      <c r="J82" s="144" t="str">
        <f>IF(I82="","",RANK(I82,Hilfe!$B$1:$B$176,Wettkampfdaten!$G$10))</f>
        <v/>
      </c>
      <c r="K82" s="289"/>
      <c r="L82" s="144" t="str">
        <f>IF(K82="","",RANK(K82,Hilfe!$C$1:$C$176,Wettkampfdaten!$G$11))</f>
        <v/>
      </c>
      <c r="M82" s="289"/>
      <c r="N82" s="144" t="str">
        <f>IF(M82="","",RANK(M82,Hilfe!$D$1:$D$176,Wettkampfdaten!$G$12))</f>
        <v/>
      </c>
      <c r="O82" s="140"/>
      <c r="P82" s="144" t="str">
        <f>IF(O82="","",RANK(O82,Hilfe!$E$1:$E$176,Wettkampfdaten!$G$13))</f>
        <v/>
      </c>
      <c r="Q82" s="140"/>
      <c r="R82" s="144" t="str">
        <f>IF(Q82="","",RANK(Q82,Hilfe!$F$1:$F$176,Wettkampfdaten!$G$14))</f>
        <v/>
      </c>
      <c r="S82" s="174" t="str">
        <f t="shared" si="2"/>
        <v/>
      </c>
      <c r="T82" s="171" t="str">
        <f>IF(S82="","",RANK(S82,Hilfe!$G$1:$G$176,1))</f>
        <v/>
      </c>
      <c r="U82" s="55" t="str">
        <f>Wettkampfdaten!$A$3</f>
        <v>KiLa Wettkampf Altenstadt 2024</v>
      </c>
      <c r="V82" s="56" t="str">
        <f>Wettkampfdaten!$D$3</f>
        <v>08./09.06.2024</v>
      </c>
      <c r="W82" s="58" t="str">
        <f>Wettkampfdaten!$F$3</f>
        <v>Altenstadt</v>
      </c>
      <c r="X82" s="57" t="s">
        <v>30</v>
      </c>
      <c r="Y82" s="24" t="str">
        <f>IF(Wettkampfdaten!$F$9="","",Wettkampfdaten!$F$9)</f>
        <v>Gehen</v>
      </c>
      <c r="Z82" s="24" t="str">
        <f>IF(Wettkampfdaten!$F$10="","",Wettkampfdaten!$F$10)</f>
        <v>5-Sprung</v>
      </c>
      <c r="AA82" s="24" t="str">
        <f>IF(Wettkampfdaten!$F$11="","",Wettkampfdaten!$F$11)</f>
        <v>Schlagwurf (Stab)</v>
      </c>
      <c r="AB82" s="24" t="str">
        <f>IF(Wettkampfdaten!$F$12="","",Wettkampfdaten!$F$12)</f>
        <v>Hindernissprint-Staffel</v>
      </c>
      <c r="AC82" s="24" t="str">
        <f>IF(Wettkampfdaten!$F$13="","",Wettkampfdaten!$F$13)</f>
        <v/>
      </c>
      <c r="AD82" s="24" t="str">
        <f>IF(Wettkampfdaten!$F$14="","",Wettkampfdaten!$F$14)</f>
        <v/>
      </c>
    </row>
    <row r="83" spans="1:30" x14ac:dyDescent="0.2">
      <c r="A83" s="146" t="str">
        <f>IF('U12'!B83="","",'U12'!B83)</f>
        <v/>
      </c>
      <c r="B83" s="151" t="str">
        <f>IF('U12'!C83="","",'U12'!C83)</f>
        <v/>
      </c>
      <c r="C83" s="152" t="str">
        <f>IF('U12'!D83="","",'U12'!D83)</f>
        <v/>
      </c>
      <c r="D83" s="151" t="str">
        <f>IF('U12'!H83="","",'U12'!H83)</f>
        <v/>
      </c>
      <c r="E83" s="153" t="str">
        <f>IF('U12'!E83="","",'U12'!E83)</f>
        <v/>
      </c>
      <c r="F83" s="154" t="str">
        <f>IF('U12'!F83="","",'U12'!F83)</f>
        <v/>
      </c>
      <c r="G83" s="288"/>
      <c r="H83" s="144" t="str">
        <f>IF(G83="","",RANK(G83,Hilfe!$A$1:$A$176,Wettkampfdaten!$G$9))</f>
        <v/>
      </c>
      <c r="I83" s="288"/>
      <c r="J83" s="144" t="str">
        <f>IF(I83="","",RANK(I83,Hilfe!$B$1:$B$176,Wettkampfdaten!$G$10))</f>
        <v/>
      </c>
      <c r="K83" s="288"/>
      <c r="L83" s="144" t="str">
        <f>IF(K83="","",RANK(K83,Hilfe!$C$1:$C$176,Wettkampfdaten!$G$11))</f>
        <v/>
      </c>
      <c r="M83" s="288"/>
      <c r="N83" s="144" t="str">
        <f>IF(M83="","",RANK(M83,Hilfe!$D$1:$D$176,Wettkampfdaten!$G$12))</f>
        <v/>
      </c>
      <c r="O83" s="139"/>
      <c r="P83" s="144" t="str">
        <f>IF(O83="","",RANK(O83,Hilfe!$E$1:$E$176,Wettkampfdaten!$G$13))</f>
        <v/>
      </c>
      <c r="Q83" s="139"/>
      <c r="R83" s="144" t="str">
        <f>IF(Q83="","",RANK(Q83,Hilfe!$F$1:$F$176,Wettkampfdaten!$G$14))</f>
        <v/>
      </c>
      <c r="S83" s="173" t="str">
        <f t="shared" si="2"/>
        <v/>
      </c>
      <c r="T83" s="170" t="str">
        <f>IF(S83="","",RANK(S83,Hilfe!$G$1:$G$176,1))</f>
        <v/>
      </c>
      <c r="U83" s="55" t="str">
        <f>Wettkampfdaten!$A$3</f>
        <v>KiLa Wettkampf Altenstadt 2024</v>
      </c>
      <c r="V83" s="56" t="str">
        <f>Wettkampfdaten!$D$3</f>
        <v>08./09.06.2024</v>
      </c>
      <c r="W83" s="58" t="str">
        <f>Wettkampfdaten!$F$3</f>
        <v>Altenstadt</v>
      </c>
      <c r="X83" s="57" t="s">
        <v>30</v>
      </c>
      <c r="Y83" s="24" t="str">
        <f>IF(Wettkampfdaten!$F$9="","",Wettkampfdaten!$F$9)</f>
        <v>Gehen</v>
      </c>
      <c r="Z83" s="24" t="str">
        <f>IF(Wettkampfdaten!$F$10="","",Wettkampfdaten!$F$10)</f>
        <v>5-Sprung</v>
      </c>
      <c r="AA83" s="24" t="str">
        <f>IF(Wettkampfdaten!$F$11="","",Wettkampfdaten!$F$11)</f>
        <v>Schlagwurf (Stab)</v>
      </c>
      <c r="AB83" s="24" t="str">
        <f>IF(Wettkampfdaten!$F$12="","",Wettkampfdaten!$F$12)</f>
        <v>Hindernissprint-Staffel</v>
      </c>
      <c r="AC83" s="24" t="str">
        <f>IF(Wettkampfdaten!$F$13="","",Wettkampfdaten!$F$13)</f>
        <v/>
      </c>
      <c r="AD83" s="24" t="str">
        <f>IF(Wettkampfdaten!$F$14="","",Wettkampfdaten!$F$14)</f>
        <v/>
      </c>
    </row>
    <row r="84" spans="1:30" x14ac:dyDescent="0.2">
      <c r="A84" s="146" t="str">
        <f>IF('U12'!B84="","",'U12'!B84)</f>
        <v/>
      </c>
      <c r="B84" s="151" t="str">
        <f>IF('U12'!C84="","",'U12'!C84)</f>
        <v/>
      </c>
      <c r="C84" s="152" t="str">
        <f>IF('U12'!D84="","",'U12'!D84)</f>
        <v/>
      </c>
      <c r="D84" s="155" t="str">
        <f>IF('U12'!H84="","",'U12'!H84)</f>
        <v/>
      </c>
      <c r="E84" s="153" t="str">
        <f>IF('U12'!E84="","",'U12'!E84)</f>
        <v/>
      </c>
      <c r="F84" s="154" t="str">
        <f>IF('U12'!F84="","",'U12'!F84)</f>
        <v/>
      </c>
      <c r="G84" s="289"/>
      <c r="H84" s="144" t="str">
        <f>IF(G84="","",RANK(G84,Hilfe!$A$1:$A$176,Wettkampfdaten!$G$9))</f>
        <v/>
      </c>
      <c r="I84" s="289"/>
      <c r="J84" s="144" t="str">
        <f>IF(I84="","",RANK(I84,Hilfe!$B$1:$B$176,Wettkampfdaten!$G$10))</f>
        <v/>
      </c>
      <c r="K84" s="289"/>
      <c r="L84" s="144" t="str">
        <f>IF(K84="","",RANK(K84,Hilfe!$C$1:$C$176,Wettkampfdaten!$G$11))</f>
        <v/>
      </c>
      <c r="M84" s="289"/>
      <c r="N84" s="144" t="str">
        <f>IF(M84="","",RANK(M84,Hilfe!$D$1:$D$176,Wettkampfdaten!$G$12))</f>
        <v/>
      </c>
      <c r="O84" s="140"/>
      <c r="P84" s="144" t="str">
        <f>IF(O84="","",RANK(O84,Hilfe!$E$1:$E$176,Wettkampfdaten!$G$13))</f>
        <v/>
      </c>
      <c r="Q84" s="140"/>
      <c r="R84" s="144" t="str">
        <f>IF(Q84="","",RANK(Q84,Hilfe!$F$1:$F$176,Wettkampfdaten!$G$14))</f>
        <v/>
      </c>
      <c r="S84" s="174" t="str">
        <f t="shared" si="2"/>
        <v/>
      </c>
      <c r="T84" s="171" t="str">
        <f>IF(S84="","",RANK(S84,Hilfe!$G$1:$G$176,1))</f>
        <v/>
      </c>
      <c r="U84" s="55" t="str">
        <f>Wettkampfdaten!$A$3</f>
        <v>KiLa Wettkampf Altenstadt 2024</v>
      </c>
      <c r="V84" s="56" t="str">
        <f>Wettkampfdaten!$D$3</f>
        <v>08./09.06.2024</v>
      </c>
      <c r="W84" s="58" t="str">
        <f>Wettkampfdaten!$F$3</f>
        <v>Altenstadt</v>
      </c>
      <c r="X84" s="57" t="s">
        <v>30</v>
      </c>
      <c r="Y84" s="24" t="str">
        <f>IF(Wettkampfdaten!$F$9="","",Wettkampfdaten!$F$9)</f>
        <v>Gehen</v>
      </c>
      <c r="Z84" s="24" t="str">
        <f>IF(Wettkampfdaten!$F$10="","",Wettkampfdaten!$F$10)</f>
        <v>5-Sprung</v>
      </c>
      <c r="AA84" s="24" t="str">
        <f>IF(Wettkampfdaten!$F$11="","",Wettkampfdaten!$F$11)</f>
        <v>Schlagwurf (Stab)</v>
      </c>
      <c r="AB84" s="24" t="str">
        <f>IF(Wettkampfdaten!$F$12="","",Wettkampfdaten!$F$12)</f>
        <v>Hindernissprint-Staffel</v>
      </c>
      <c r="AC84" s="24" t="str">
        <f>IF(Wettkampfdaten!$F$13="","",Wettkampfdaten!$F$13)</f>
        <v/>
      </c>
      <c r="AD84" s="24" t="str">
        <f>IF(Wettkampfdaten!$F$14="","",Wettkampfdaten!$F$14)</f>
        <v/>
      </c>
    </row>
    <row r="85" spans="1:30" x14ac:dyDescent="0.2">
      <c r="A85" s="146" t="str">
        <f>IF('U12'!B85="","",'U12'!B85)</f>
        <v/>
      </c>
      <c r="B85" s="151" t="str">
        <f>IF('U12'!C85="","",'U12'!C85)</f>
        <v/>
      </c>
      <c r="C85" s="152" t="str">
        <f>IF('U12'!D85="","",'U12'!D85)</f>
        <v/>
      </c>
      <c r="D85" s="151" t="str">
        <f>IF('U12'!H85="","",'U12'!H85)</f>
        <v/>
      </c>
      <c r="E85" s="153" t="str">
        <f>IF('U12'!E85="","",'U12'!E85)</f>
        <v/>
      </c>
      <c r="F85" s="154" t="str">
        <f>IF('U12'!F85="","",'U12'!F85)</f>
        <v/>
      </c>
      <c r="G85" s="288"/>
      <c r="H85" s="144" t="str">
        <f>IF(G85="","",RANK(G85,Hilfe!$A$1:$A$176,Wettkampfdaten!$G$9))</f>
        <v/>
      </c>
      <c r="I85" s="288"/>
      <c r="J85" s="144" t="str">
        <f>IF(I85="","",RANK(I85,Hilfe!$B$1:$B$176,Wettkampfdaten!$G$10))</f>
        <v/>
      </c>
      <c r="K85" s="288"/>
      <c r="L85" s="144" t="str">
        <f>IF(K85="","",RANK(K85,Hilfe!$C$1:$C$176,Wettkampfdaten!$G$11))</f>
        <v/>
      </c>
      <c r="M85" s="288"/>
      <c r="N85" s="144" t="str">
        <f>IF(M85="","",RANK(M85,Hilfe!$D$1:$D$176,Wettkampfdaten!$G$12))</f>
        <v/>
      </c>
      <c r="O85" s="139"/>
      <c r="P85" s="144" t="str">
        <f>IF(O85="","",RANK(O85,Hilfe!$E$1:$E$176,Wettkampfdaten!$G$13))</f>
        <v/>
      </c>
      <c r="Q85" s="139"/>
      <c r="R85" s="144" t="str">
        <f>IF(Q85="","",RANK(Q85,Hilfe!$F$1:$F$176,Wettkampfdaten!$G$14))</f>
        <v/>
      </c>
      <c r="S85" s="173" t="str">
        <f t="shared" si="2"/>
        <v/>
      </c>
      <c r="T85" s="170" t="str">
        <f>IF(S85="","",RANK(S85,Hilfe!$G$1:$G$176,1))</f>
        <v/>
      </c>
      <c r="U85" s="55" t="str">
        <f>Wettkampfdaten!$A$3</f>
        <v>KiLa Wettkampf Altenstadt 2024</v>
      </c>
      <c r="V85" s="56" t="str">
        <f>Wettkampfdaten!$D$3</f>
        <v>08./09.06.2024</v>
      </c>
      <c r="W85" s="58" t="str">
        <f>Wettkampfdaten!$F$3</f>
        <v>Altenstadt</v>
      </c>
      <c r="X85" s="57" t="s">
        <v>30</v>
      </c>
      <c r="Y85" s="24" t="str">
        <f>IF(Wettkampfdaten!$F$9="","",Wettkampfdaten!$F$9)</f>
        <v>Gehen</v>
      </c>
      <c r="Z85" s="24" t="str">
        <f>IF(Wettkampfdaten!$F$10="","",Wettkampfdaten!$F$10)</f>
        <v>5-Sprung</v>
      </c>
      <c r="AA85" s="24" t="str">
        <f>IF(Wettkampfdaten!$F$11="","",Wettkampfdaten!$F$11)</f>
        <v>Schlagwurf (Stab)</v>
      </c>
      <c r="AB85" s="24" t="str">
        <f>IF(Wettkampfdaten!$F$12="","",Wettkampfdaten!$F$12)</f>
        <v>Hindernissprint-Staffel</v>
      </c>
      <c r="AC85" s="24" t="str">
        <f>IF(Wettkampfdaten!$F$13="","",Wettkampfdaten!$F$13)</f>
        <v/>
      </c>
      <c r="AD85" s="24" t="str">
        <f>IF(Wettkampfdaten!$F$14="","",Wettkampfdaten!$F$14)</f>
        <v/>
      </c>
    </row>
    <row r="86" spans="1:30" x14ac:dyDescent="0.2">
      <c r="A86" s="146" t="str">
        <f>IF('U12'!B86="","",'U12'!B86)</f>
        <v/>
      </c>
      <c r="B86" s="151" t="str">
        <f>IF('U12'!C86="","",'U12'!C86)</f>
        <v/>
      </c>
      <c r="C86" s="152" t="str">
        <f>IF('U12'!D86="","",'U12'!D86)</f>
        <v/>
      </c>
      <c r="D86" s="155" t="str">
        <f>IF('U12'!H86="","",'U12'!H86)</f>
        <v/>
      </c>
      <c r="E86" s="153" t="str">
        <f>IF('U12'!E86="","",'U12'!E86)</f>
        <v/>
      </c>
      <c r="F86" s="154" t="str">
        <f>IF('U12'!F86="","",'U12'!F86)</f>
        <v/>
      </c>
      <c r="G86" s="289"/>
      <c r="H86" s="144" t="str">
        <f>IF(G86="","",RANK(G86,Hilfe!$A$1:$A$176,Wettkampfdaten!$G$9))</f>
        <v/>
      </c>
      <c r="I86" s="289"/>
      <c r="J86" s="144" t="str">
        <f>IF(I86="","",RANK(I86,Hilfe!$B$1:$B$176,Wettkampfdaten!$G$10))</f>
        <v/>
      </c>
      <c r="K86" s="289"/>
      <c r="L86" s="144" t="str">
        <f>IF(K86="","",RANK(K86,Hilfe!$C$1:$C$176,Wettkampfdaten!$G$11))</f>
        <v/>
      </c>
      <c r="M86" s="289"/>
      <c r="N86" s="144" t="str">
        <f>IF(M86="","",RANK(M86,Hilfe!$D$1:$D$176,Wettkampfdaten!$G$12))</f>
        <v/>
      </c>
      <c r="O86" s="140"/>
      <c r="P86" s="144" t="str">
        <f>IF(O86="","",RANK(O86,Hilfe!$E$1:$E$176,Wettkampfdaten!$G$13))</f>
        <v/>
      </c>
      <c r="Q86" s="140"/>
      <c r="R86" s="144" t="str">
        <f>IF(Q86="","",RANK(Q86,Hilfe!$F$1:$F$176,Wettkampfdaten!$G$14))</f>
        <v/>
      </c>
      <c r="S86" s="174" t="str">
        <f t="shared" si="2"/>
        <v/>
      </c>
      <c r="T86" s="171" t="str">
        <f>IF(S86="","",RANK(S86,Hilfe!$G$1:$G$176,1))</f>
        <v/>
      </c>
      <c r="U86" s="55" t="str">
        <f>Wettkampfdaten!$A$3</f>
        <v>KiLa Wettkampf Altenstadt 2024</v>
      </c>
      <c r="V86" s="56" t="str">
        <f>Wettkampfdaten!$D$3</f>
        <v>08./09.06.2024</v>
      </c>
      <c r="W86" s="58" t="str">
        <f>Wettkampfdaten!$F$3</f>
        <v>Altenstadt</v>
      </c>
      <c r="X86" s="57" t="s">
        <v>30</v>
      </c>
      <c r="Y86" s="24" t="str">
        <f>IF(Wettkampfdaten!$F$9="","",Wettkampfdaten!$F$9)</f>
        <v>Gehen</v>
      </c>
      <c r="Z86" s="24" t="str">
        <f>IF(Wettkampfdaten!$F$10="","",Wettkampfdaten!$F$10)</f>
        <v>5-Sprung</v>
      </c>
      <c r="AA86" s="24" t="str">
        <f>IF(Wettkampfdaten!$F$11="","",Wettkampfdaten!$F$11)</f>
        <v>Schlagwurf (Stab)</v>
      </c>
      <c r="AB86" s="24" t="str">
        <f>IF(Wettkampfdaten!$F$12="","",Wettkampfdaten!$F$12)</f>
        <v>Hindernissprint-Staffel</v>
      </c>
      <c r="AC86" s="24" t="str">
        <f>IF(Wettkampfdaten!$F$13="","",Wettkampfdaten!$F$13)</f>
        <v/>
      </c>
      <c r="AD86" s="24" t="str">
        <f>IF(Wettkampfdaten!$F$14="","",Wettkampfdaten!$F$14)</f>
        <v/>
      </c>
    </row>
    <row r="87" spans="1:30" x14ac:dyDescent="0.2">
      <c r="A87" s="146" t="str">
        <f>IF('U12'!B87="","",'U12'!B87)</f>
        <v/>
      </c>
      <c r="B87" s="151" t="str">
        <f>IF('U12'!C87="","",'U12'!C87)</f>
        <v/>
      </c>
      <c r="C87" s="152" t="str">
        <f>IF('U12'!D87="","",'U12'!D87)</f>
        <v/>
      </c>
      <c r="D87" s="151" t="str">
        <f>IF('U12'!H87="","",'U12'!H87)</f>
        <v/>
      </c>
      <c r="E87" s="153" t="str">
        <f>IF('U12'!E87="","",'U12'!E87)</f>
        <v/>
      </c>
      <c r="F87" s="154" t="str">
        <f>IF('U12'!F87="","",'U12'!F87)</f>
        <v/>
      </c>
      <c r="G87" s="288"/>
      <c r="H87" s="144" t="str">
        <f>IF(G87="","",RANK(G87,Hilfe!$A$1:$A$176,Wettkampfdaten!$G$9))</f>
        <v/>
      </c>
      <c r="I87" s="288"/>
      <c r="J87" s="144" t="str">
        <f>IF(I87="","",RANK(I87,Hilfe!$B$1:$B$176,Wettkampfdaten!$G$10))</f>
        <v/>
      </c>
      <c r="K87" s="288"/>
      <c r="L87" s="144" t="str">
        <f>IF(K87="","",RANK(K87,Hilfe!$C$1:$C$176,Wettkampfdaten!$G$11))</f>
        <v/>
      </c>
      <c r="M87" s="288"/>
      <c r="N87" s="144" t="str">
        <f>IF(M87="","",RANK(M87,Hilfe!$D$1:$D$176,Wettkampfdaten!$G$12))</f>
        <v/>
      </c>
      <c r="O87" s="139"/>
      <c r="P87" s="144" t="str">
        <f>IF(O87="","",RANK(O87,Hilfe!$E$1:$E$176,Wettkampfdaten!$G$13))</f>
        <v/>
      </c>
      <c r="Q87" s="139"/>
      <c r="R87" s="144" t="str">
        <f>IF(Q87="","",RANK(Q87,Hilfe!$F$1:$F$176,Wettkampfdaten!$G$14))</f>
        <v/>
      </c>
      <c r="S87" s="173" t="str">
        <f t="shared" si="2"/>
        <v/>
      </c>
      <c r="T87" s="170" t="str">
        <f>IF(S87="","",RANK(S87,Hilfe!$G$1:$G$176,1))</f>
        <v/>
      </c>
      <c r="U87" s="55" t="str">
        <f>Wettkampfdaten!$A$3</f>
        <v>KiLa Wettkampf Altenstadt 2024</v>
      </c>
      <c r="V87" s="56" t="str">
        <f>Wettkampfdaten!$D$3</f>
        <v>08./09.06.2024</v>
      </c>
      <c r="W87" s="58" t="str">
        <f>Wettkampfdaten!$F$3</f>
        <v>Altenstadt</v>
      </c>
      <c r="X87" s="57" t="s">
        <v>30</v>
      </c>
      <c r="Y87" s="24" t="str">
        <f>IF(Wettkampfdaten!$F$9="","",Wettkampfdaten!$F$9)</f>
        <v>Gehen</v>
      </c>
      <c r="Z87" s="24" t="str">
        <f>IF(Wettkampfdaten!$F$10="","",Wettkampfdaten!$F$10)</f>
        <v>5-Sprung</v>
      </c>
      <c r="AA87" s="24" t="str">
        <f>IF(Wettkampfdaten!$F$11="","",Wettkampfdaten!$F$11)</f>
        <v>Schlagwurf (Stab)</v>
      </c>
      <c r="AB87" s="24" t="str">
        <f>IF(Wettkampfdaten!$F$12="","",Wettkampfdaten!$F$12)</f>
        <v>Hindernissprint-Staffel</v>
      </c>
      <c r="AC87" s="24" t="str">
        <f>IF(Wettkampfdaten!$F$13="","",Wettkampfdaten!$F$13)</f>
        <v/>
      </c>
      <c r="AD87" s="24" t="str">
        <f>IF(Wettkampfdaten!$F$14="","",Wettkampfdaten!$F$14)</f>
        <v/>
      </c>
    </row>
    <row r="88" spans="1:30" x14ac:dyDescent="0.2">
      <c r="A88" s="146" t="str">
        <f>IF('U12'!B88="","",'U12'!B88)</f>
        <v/>
      </c>
      <c r="B88" s="151" t="str">
        <f>IF('U12'!C88="","",'U12'!C88)</f>
        <v/>
      </c>
      <c r="C88" s="152" t="str">
        <f>IF('U12'!D88="","",'U12'!D88)</f>
        <v/>
      </c>
      <c r="D88" s="155" t="str">
        <f>IF('U12'!H88="","",'U12'!H88)</f>
        <v/>
      </c>
      <c r="E88" s="153" t="str">
        <f>IF('U12'!E88="","",'U12'!E88)</f>
        <v/>
      </c>
      <c r="F88" s="154" t="str">
        <f>IF('U12'!F88="","",'U12'!F88)</f>
        <v/>
      </c>
      <c r="G88" s="289"/>
      <c r="H88" s="144" t="str">
        <f>IF(G88="","",RANK(G88,Hilfe!$A$1:$A$176,Wettkampfdaten!$G$9))</f>
        <v/>
      </c>
      <c r="I88" s="289"/>
      <c r="J88" s="144" t="str">
        <f>IF(I88="","",RANK(I88,Hilfe!$B$1:$B$176,Wettkampfdaten!$G$10))</f>
        <v/>
      </c>
      <c r="K88" s="289"/>
      <c r="L88" s="144" t="str">
        <f>IF(K88="","",RANK(K88,Hilfe!$C$1:$C$176,Wettkampfdaten!$G$11))</f>
        <v/>
      </c>
      <c r="M88" s="289"/>
      <c r="N88" s="144" t="str">
        <f>IF(M88="","",RANK(M88,Hilfe!$D$1:$D$176,Wettkampfdaten!$G$12))</f>
        <v/>
      </c>
      <c r="O88" s="140"/>
      <c r="P88" s="144" t="str">
        <f>IF(O88="","",RANK(O88,Hilfe!$E$1:$E$176,Wettkampfdaten!$G$13))</f>
        <v/>
      </c>
      <c r="Q88" s="140"/>
      <c r="R88" s="144" t="str">
        <f>IF(Q88="","",RANK(Q88,Hilfe!$F$1:$F$176,Wettkampfdaten!$G$14))</f>
        <v/>
      </c>
      <c r="S88" s="174" t="str">
        <f t="shared" si="2"/>
        <v/>
      </c>
      <c r="T88" s="171" t="str">
        <f>IF(S88="","",RANK(S88,Hilfe!$G$1:$G$176,1))</f>
        <v/>
      </c>
      <c r="U88" s="55" t="str">
        <f>Wettkampfdaten!$A$3</f>
        <v>KiLa Wettkampf Altenstadt 2024</v>
      </c>
      <c r="V88" s="56" t="str">
        <f>Wettkampfdaten!$D$3</f>
        <v>08./09.06.2024</v>
      </c>
      <c r="W88" s="58" t="str">
        <f>Wettkampfdaten!$F$3</f>
        <v>Altenstadt</v>
      </c>
      <c r="X88" s="57" t="s">
        <v>30</v>
      </c>
      <c r="Y88" s="24" t="str">
        <f>IF(Wettkampfdaten!$F$9="","",Wettkampfdaten!$F$9)</f>
        <v>Gehen</v>
      </c>
      <c r="Z88" s="24" t="str">
        <f>IF(Wettkampfdaten!$F$10="","",Wettkampfdaten!$F$10)</f>
        <v>5-Sprung</v>
      </c>
      <c r="AA88" s="24" t="str">
        <f>IF(Wettkampfdaten!$F$11="","",Wettkampfdaten!$F$11)</f>
        <v>Schlagwurf (Stab)</v>
      </c>
      <c r="AB88" s="24" t="str">
        <f>IF(Wettkampfdaten!$F$12="","",Wettkampfdaten!$F$12)</f>
        <v>Hindernissprint-Staffel</v>
      </c>
      <c r="AC88" s="24" t="str">
        <f>IF(Wettkampfdaten!$F$13="","",Wettkampfdaten!$F$13)</f>
        <v/>
      </c>
      <c r="AD88" s="24" t="str">
        <f>IF(Wettkampfdaten!$F$14="","",Wettkampfdaten!$F$14)</f>
        <v/>
      </c>
    </row>
    <row r="89" spans="1:30" ht="15.75" thickBot="1" x14ac:dyDescent="0.25">
      <c r="A89" s="156" t="str">
        <f>IF('U12'!B89="","",'U12'!B89)</f>
        <v/>
      </c>
      <c r="B89" s="157" t="str">
        <f>IF('U12'!C89="","",'U12'!C89)</f>
        <v/>
      </c>
      <c r="C89" s="158" t="str">
        <f>IF('U12'!D89="","",'U12'!D89)</f>
        <v/>
      </c>
      <c r="D89" s="157" t="str">
        <f>IF('U12'!H89="","",'U12'!H89)</f>
        <v/>
      </c>
      <c r="E89" s="159" t="str">
        <f>IF('U12'!E89="","",'U12'!E89)</f>
        <v/>
      </c>
      <c r="F89" s="160" t="str">
        <f>IF('U12'!F89="","",'U12'!F89)</f>
        <v/>
      </c>
      <c r="G89" s="292"/>
      <c r="H89" s="145" t="str">
        <f>IF(G89="","",RANK(G89,Hilfe!$A$1:$A$176,Wettkampfdaten!$G$9))</f>
        <v/>
      </c>
      <c r="I89" s="292"/>
      <c r="J89" s="145" t="str">
        <f>IF(I89="","",RANK(I89,Hilfe!$B$1:$B$176,Wettkampfdaten!$G$10))</f>
        <v/>
      </c>
      <c r="K89" s="292"/>
      <c r="L89" s="145" t="str">
        <f>IF(K89="","",RANK(K89,Hilfe!$C$1:$C$176,Wettkampfdaten!$G$11))</f>
        <v/>
      </c>
      <c r="M89" s="292"/>
      <c r="N89" s="145" t="str">
        <f>IF(M89="","",RANK(M89,Hilfe!$D$1:$D$176,Wettkampfdaten!$G$12))</f>
        <v/>
      </c>
      <c r="O89" s="141"/>
      <c r="P89" s="145" t="str">
        <f>IF(O89="","",RANK(O89,Hilfe!$E$1:$E$176,Wettkampfdaten!$G$13))</f>
        <v/>
      </c>
      <c r="Q89" s="141"/>
      <c r="R89" s="145" t="str">
        <f>IF(Q89="","",RANK(Q89,Hilfe!$F$1:$F$176,Wettkampfdaten!$G$14))</f>
        <v/>
      </c>
      <c r="S89" s="175" t="str">
        <f t="shared" si="2"/>
        <v/>
      </c>
      <c r="T89" s="176" t="str">
        <f>IF(S89="","",RANK(S89,Hilfe!$G$1:$G$176,1))</f>
        <v/>
      </c>
      <c r="U89" s="55" t="str">
        <f>Wettkampfdaten!$A$3</f>
        <v>KiLa Wettkampf Altenstadt 2024</v>
      </c>
      <c r="V89" s="56" t="str">
        <f>Wettkampfdaten!$D$3</f>
        <v>08./09.06.2024</v>
      </c>
      <c r="W89" s="58" t="str">
        <f>Wettkampfdaten!$F$3</f>
        <v>Altenstadt</v>
      </c>
      <c r="X89" s="57" t="s">
        <v>30</v>
      </c>
      <c r="Y89" s="24" t="str">
        <f>IF(Wettkampfdaten!$F$9="","",Wettkampfdaten!$F$9)</f>
        <v>Gehen</v>
      </c>
      <c r="Z89" s="24" t="str">
        <f>IF(Wettkampfdaten!$F$10="","",Wettkampfdaten!$F$10)</f>
        <v>5-Sprung</v>
      </c>
      <c r="AA89" s="24" t="str">
        <f>IF(Wettkampfdaten!$F$11="","",Wettkampfdaten!$F$11)</f>
        <v>Schlagwurf (Stab)</v>
      </c>
      <c r="AB89" s="24" t="str">
        <f>IF(Wettkampfdaten!$F$12="","",Wettkampfdaten!$F$12)</f>
        <v>Hindernissprint-Staffel</v>
      </c>
      <c r="AC89" s="24" t="str">
        <f>IF(Wettkampfdaten!$F$13="","",Wettkampfdaten!$F$13)</f>
        <v/>
      </c>
      <c r="AD89" s="24" t="str">
        <f>IF(Wettkampfdaten!$F$14="","",Wettkampfdaten!$F$14)</f>
        <v/>
      </c>
    </row>
    <row r="90" spans="1:30" x14ac:dyDescent="0.2">
      <c r="A90" s="240" t="str">
        <f>IF('U12'!B90="","",'U12'!B90)</f>
        <v/>
      </c>
      <c r="B90" s="233" t="str">
        <f>IF('U12'!C90="","",'U12'!C90)</f>
        <v/>
      </c>
      <c r="C90" s="241" t="str">
        <f>IF('U12'!D90="","",'U12'!D90)</f>
        <v/>
      </c>
      <c r="D90" s="233" t="str">
        <f>IF('U12'!H90="","",'U12'!H90)</f>
        <v/>
      </c>
      <c r="E90" s="242" t="str">
        <f>IF('U12'!E90="","",'U12'!E90)</f>
        <v/>
      </c>
      <c r="F90" s="243" t="str">
        <f>IF('U12'!F90="","",'U12'!F90)</f>
        <v/>
      </c>
      <c r="G90" s="293"/>
      <c r="H90" s="182" t="str">
        <f>IF(G90="","",RANK(G90,Hilfe!$A$1:$A$176,Wettkampfdaten!$G$9))</f>
        <v/>
      </c>
      <c r="I90" s="293"/>
      <c r="J90" s="182" t="str">
        <f>IF(I90="","",RANK(I90,Hilfe!$B$1:$B$176,Wettkampfdaten!$G$10))</f>
        <v/>
      </c>
      <c r="K90" s="293"/>
      <c r="L90" s="182" t="str">
        <f>IF(K90="","",RANK(K90,Hilfe!$C$1:$C$176,Wettkampfdaten!$G$11))</f>
        <v/>
      </c>
      <c r="M90" s="293"/>
      <c r="N90" s="182" t="str">
        <f>IF(M90="","",RANK(M90,Hilfe!$D$1:$D$176,Wettkampfdaten!$G$12))</f>
        <v/>
      </c>
      <c r="O90" s="181"/>
      <c r="P90" s="182" t="str">
        <f>IF(O90="","",RANK(O90,Hilfe!$E$1:$E$176,Wettkampfdaten!$G$13))</f>
        <v/>
      </c>
      <c r="Q90" s="181"/>
      <c r="R90" s="182" t="str">
        <f>IF(Q90="","",RANK(Q90,Hilfe!$F$1:$F$176,Wettkampfdaten!$G$14))</f>
        <v/>
      </c>
      <c r="S90" s="183" t="str">
        <f t="shared" si="2"/>
        <v/>
      </c>
      <c r="T90" s="171" t="str">
        <f>IF(S90="","",RANK(S90,Hilfe!$G$1:$G$176,1))</f>
        <v/>
      </c>
      <c r="U90" s="55" t="str">
        <f>Wettkampfdaten!$A$3</f>
        <v>KiLa Wettkampf Altenstadt 2024</v>
      </c>
      <c r="V90" s="56" t="str">
        <f>Wettkampfdaten!$D$3</f>
        <v>08./09.06.2024</v>
      </c>
      <c r="W90" s="58" t="str">
        <f>Wettkampfdaten!$F$3</f>
        <v>Altenstadt</v>
      </c>
      <c r="X90" s="57" t="s">
        <v>30</v>
      </c>
      <c r="Y90" s="24" t="str">
        <f>IF(Wettkampfdaten!$F$9="","",Wettkampfdaten!$F$9)</f>
        <v>Gehen</v>
      </c>
      <c r="Z90" s="24" t="str">
        <f>IF(Wettkampfdaten!$F$10="","",Wettkampfdaten!$F$10)</f>
        <v>5-Sprung</v>
      </c>
      <c r="AA90" s="24" t="str">
        <f>IF(Wettkampfdaten!$F$11="","",Wettkampfdaten!$F$11)</f>
        <v>Schlagwurf (Stab)</v>
      </c>
      <c r="AB90" s="24" t="str">
        <f>IF(Wettkampfdaten!$F$12="","",Wettkampfdaten!$F$12)</f>
        <v>Hindernissprint-Staffel</v>
      </c>
      <c r="AC90" s="24" t="str">
        <f>IF(Wettkampfdaten!$F$13="","",Wettkampfdaten!$F$13)</f>
        <v/>
      </c>
      <c r="AD90" s="24" t="str">
        <f>IF(Wettkampfdaten!$F$14="","",Wettkampfdaten!$F$14)</f>
        <v/>
      </c>
    </row>
    <row r="91" spans="1:30" x14ac:dyDescent="0.2">
      <c r="A91" s="228" t="str">
        <f>IF('U12'!B91="","",'U12'!B91)</f>
        <v/>
      </c>
      <c r="B91" s="229" t="str">
        <f>IF('U12'!C91="","",'U12'!C91)</f>
        <v/>
      </c>
      <c r="C91" s="230" t="str">
        <f>IF('U12'!D91="","",'U12'!D91)</f>
        <v/>
      </c>
      <c r="D91" s="229" t="str">
        <f>IF('U12'!H91="","",'U12'!H91)</f>
        <v/>
      </c>
      <c r="E91" s="231" t="str">
        <f>IF('U12'!E91="","",'U12'!E91)</f>
        <v/>
      </c>
      <c r="F91" s="232" t="str">
        <f>IF('U12'!F91="","",'U12'!F91)</f>
        <v/>
      </c>
      <c r="G91" s="288"/>
      <c r="H91" s="144" t="str">
        <f>IF(G91="","",RANK(G91,Hilfe!$A$1:$A$176,Wettkampfdaten!$G$9))</f>
        <v/>
      </c>
      <c r="I91" s="288"/>
      <c r="J91" s="144" t="str">
        <f>IF(I91="","",RANK(I91,Hilfe!$B$1:$B$176,Wettkampfdaten!$G$10))</f>
        <v/>
      </c>
      <c r="K91" s="288"/>
      <c r="L91" s="144" t="str">
        <f>IF(K91="","",RANK(K91,Hilfe!$C$1:$C$176,Wettkampfdaten!$G$11))</f>
        <v/>
      </c>
      <c r="M91" s="288"/>
      <c r="N91" s="144" t="str">
        <f>IF(M91="","",RANK(M91,Hilfe!$D$1:$D$176,Wettkampfdaten!$G$12))</f>
        <v/>
      </c>
      <c r="O91" s="139"/>
      <c r="P91" s="144" t="str">
        <f>IF(O91="","",RANK(O91,Hilfe!$E$1:$E$176,Wettkampfdaten!$G$13))</f>
        <v/>
      </c>
      <c r="Q91" s="139"/>
      <c r="R91" s="144" t="str">
        <f>IF(Q91="","",RANK(Q91,Hilfe!$F$1:$F$176,Wettkampfdaten!$G$14))</f>
        <v/>
      </c>
      <c r="S91" s="173" t="str">
        <f t="shared" si="2"/>
        <v/>
      </c>
      <c r="T91" s="170" t="str">
        <f>IF(S91="","",RANK(S91,Hilfe!$G$1:$G$176,1))</f>
        <v/>
      </c>
      <c r="U91" s="55" t="str">
        <f>Wettkampfdaten!$A$3</f>
        <v>KiLa Wettkampf Altenstadt 2024</v>
      </c>
      <c r="V91" s="56" t="str">
        <f>Wettkampfdaten!$D$3</f>
        <v>08./09.06.2024</v>
      </c>
      <c r="W91" s="58" t="str">
        <f>Wettkampfdaten!$F$3</f>
        <v>Altenstadt</v>
      </c>
      <c r="X91" s="57" t="s">
        <v>30</v>
      </c>
      <c r="Y91" s="24" t="str">
        <f>IF(Wettkampfdaten!$F$9="","",Wettkampfdaten!$F$9)</f>
        <v>Gehen</v>
      </c>
      <c r="Z91" s="24" t="str">
        <f>IF(Wettkampfdaten!$F$10="","",Wettkampfdaten!$F$10)</f>
        <v>5-Sprung</v>
      </c>
      <c r="AA91" s="24" t="str">
        <f>IF(Wettkampfdaten!$F$11="","",Wettkampfdaten!$F$11)</f>
        <v>Schlagwurf (Stab)</v>
      </c>
      <c r="AB91" s="24" t="str">
        <f>IF(Wettkampfdaten!$F$12="","",Wettkampfdaten!$F$12)</f>
        <v>Hindernissprint-Staffel</v>
      </c>
      <c r="AC91" s="24" t="str">
        <f>IF(Wettkampfdaten!$F$13="","",Wettkampfdaten!$F$13)</f>
        <v/>
      </c>
      <c r="AD91" s="24" t="str">
        <f>IF(Wettkampfdaten!$F$14="","",Wettkampfdaten!$F$14)</f>
        <v/>
      </c>
    </row>
    <row r="92" spans="1:30" x14ac:dyDescent="0.2">
      <c r="A92" s="228" t="str">
        <f>IF('U12'!B92="","",'U12'!B92)</f>
        <v/>
      </c>
      <c r="B92" s="229" t="str">
        <f>IF('U12'!C92="","",'U12'!C92)</f>
        <v/>
      </c>
      <c r="C92" s="230" t="str">
        <f>IF('U12'!D92="","",'U12'!D92)</f>
        <v/>
      </c>
      <c r="D92" s="233" t="str">
        <f>IF('U12'!H92="","",'U12'!H92)</f>
        <v/>
      </c>
      <c r="E92" s="231" t="str">
        <f>IF('U12'!E92="","",'U12'!E92)</f>
        <v/>
      </c>
      <c r="F92" s="232" t="str">
        <f>IF('U12'!F92="","",'U12'!F92)</f>
        <v/>
      </c>
      <c r="G92" s="289"/>
      <c r="H92" s="144" t="str">
        <f>IF(G92="","",RANK(G92,Hilfe!$A$1:$A$176,Wettkampfdaten!$G$9))</f>
        <v/>
      </c>
      <c r="I92" s="289"/>
      <c r="J92" s="144" t="str">
        <f>IF(I92="","",RANK(I92,Hilfe!$B$1:$B$176,Wettkampfdaten!$G$10))</f>
        <v/>
      </c>
      <c r="K92" s="289"/>
      <c r="L92" s="144" t="str">
        <f>IF(K92="","",RANK(K92,Hilfe!$C$1:$C$176,Wettkampfdaten!$G$11))</f>
        <v/>
      </c>
      <c r="M92" s="289"/>
      <c r="N92" s="144" t="str">
        <f>IF(M92="","",RANK(M92,Hilfe!$D$1:$D$176,Wettkampfdaten!$G$12))</f>
        <v/>
      </c>
      <c r="O92" s="140"/>
      <c r="P92" s="144" t="str">
        <f>IF(O92="","",RANK(O92,Hilfe!$E$1:$E$176,Wettkampfdaten!$G$13))</f>
        <v/>
      </c>
      <c r="Q92" s="140"/>
      <c r="R92" s="144" t="str">
        <f>IF(Q92="","",RANK(Q92,Hilfe!$F$1:$F$176,Wettkampfdaten!$G$14))</f>
        <v/>
      </c>
      <c r="S92" s="174" t="str">
        <f t="shared" si="2"/>
        <v/>
      </c>
      <c r="T92" s="171" t="str">
        <f>IF(S92="","",RANK(S92,Hilfe!$G$1:$G$176,1))</f>
        <v/>
      </c>
      <c r="U92" s="55" t="str">
        <f>Wettkampfdaten!$A$3</f>
        <v>KiLa Wettkampf Altenstadt 2024</v>
      </c>
      <c r="V92" s="56" t="str">
        <f>Wettkampfdaten!$D$3</f>
        <v>08./09.06.2024</v>
      </c>
      <c r="W92" s="58" t="str">
        <f>Wettkampfdaten!$F$3</f>
        <v>Altenstadt</v>
      </c>
      <c r="X92" s="57" t="s">
        <v>30</v>
      </c>
      <c r="Y92" s="24" t="str">
        <f>IF(Wettkampfdaten!$F$9="","",Wettkampfdaten!$F$9)</f>
        <v>Gehen</v>
      </c>
      <c r="Z92" s="24" t="str">
        <f>IF(Wettkampfdaten!$F$10="","",Wettkampfdaten!$F$10)</f>
        <v>5-Sprung</v>
      </c>
      <c r="AA92" s="24" t="str">
        <f>IF(Wettkampfdaten!$F$11="","",Wettkampfdaten!$F$11)</f>
        <v>Schlagwurf (Stab)</v>
      </c>
      <c r="AB92" s="24" t="str">
        <f>IF(Wettkampfdaten!$F$12="","",Wettkampfdaten!$F$12)</f>
        <v>Hindernissprint-Staffel</v>
      </c>
      <c r="AC92" s="24" t="str">
        <f>IF(Wettkampfdaten!$F$13="","",Wettkampfdaten!$F$13)</f>
        <v/>
      </c>
      <c r="AD92" s="24" t="str">
        <f>IF(Wettkampfdaten!$F$14="","",Wettkampfdaten!$F$14)</f>
        <v/>
      </c>
    </row>
    <row r="93" spans="1:30" x14ac:dyDescent="0.2">
      <c r="A93" s="228" t="str">
        <f>IF('U12'!B93="","",'U12'!B93)</f>
        <v/>
      </c>
      <c r="B93" s="229" t="str">
        <f>IF('U12'!C93="","",'U12'!C93)</f>
        <v/>
      </c>
      <c r="C93" s="230" t="str">
        <f>IF('U12'!D93="","",'U12'!D93)</f>
        <v/>
      </c>
      <c r="D93" s="229" t="str">
        <f>IF('U12'!H93="","",'U12'!H93)</f>
        <v/>
      </c>
      <c r="E93" s="231" t="str">
        <f>IF('U12'!E93="","",'U12'!E93)</f>
        <v/>
      </c>
      <c r="F93" s="232" t="str">
        <f>IF('U12'!F93="","",'U12'!F93)</f>
        <v/>
      </c>
      <c r="G93" s="288"/>
      <c r="H93" s="144" t="str">
        <f>IF(G93="","",RANK(G93,Hilfe!$A$1:$A$176,Wettkampfdaten!$G$9))</f>
        <v/>
      </c>
      <c r="I93" s="288"/>
      <c r="J93" s="144" t="str">
        <f>IF(I93="","",RANK(I93,Hilfe!$B$1:$B$176,Wettkampfdaten!$G$10))</f>
        <v/>
      </c>
      <c r="K93" s="288"/>
      <c r="L93" s="144" t="str">
        <f>IF(K93="","",RANK(K93,Hilfe!$C$1:$C$176,Wettkampfdaten!$G$11))</f>
        <v/>
      </c>
      <c r="M93" s="288"/>
      <c r="N93" s="144" t="str">
        <f>IF(M93="","",RANK(M93,Hilfe!$D$1:$D$176,Wettkampfdaten!$G$12))</f>
        <v/>
      </c>
      <c r="O93" s="139"/>
      <c r="P93" s="144" t="str">
        <f>IF(O93="","",RANK(O93,Hilfe!$E$1:$E$176,Wettkampfdaten!$G$13))</f>
        <v/>
      </c>
      <c r="Q93" s="139"/>
      <c r="R93" s="144" t="str">
        <f>IF(Q93="","",RANK(Q93,Hilfe!$F$1:$F$176,Wettkampfdaten!$G$14))</f>
        <v/>
      </c>
      <c r="S93" s="173" t="str">
        <f t="shared" si="2"/>
        <v/>
      </c>
      <c r="T93" s="170" t="str">
        <f>IF(S93="","",RANK(S93,Hilfe!$G$1:$G$176,1))</f>
        <v/>
      </c>
      <c r="U93" s="55" t="str">
        <f>Wettkampfdaten!$A$3</f>
        <v>KiLa Wettkampf Altenstadt 2024</v>
      </c>
      <c r="V93" s="56" t="str">
        <f>Wettkampfdaten!$D$3</f>
        <v>08./09.06.2024</v>
      </c>
      <c r="W93" s="58" t="str">
        <f>Wettkampfdaten!$F$3</f>
        <v>Altenstadt</v>
      </c>
      <c r="X93" s="57" t="s">
        <v>30</v>
      </c>
      <c r="Y93" s="24" t="str">
        <f>IF(Wettkampfdaten!$F$9="","",Wettkampfdaten!$F$9)</f>
        <v>Gehen</v>
      </c>
      <c r="Z93" s="24" t="str">
        <f>IF(Wettkampfdaten!$F$10="","",Wettkampfdaten!$F$10)</f>
        <v>5-Sprung</v>
      </c>
      <c r="AA93" s="24" t="str">
        <f>IF(Wettkampfdaten!$F$11="","",Wettkampfdaten!$F$11)</f>
        <v>Schlagwurf (Stab)</v>
      </c>
      <c r="AB93" s="24" t="str">
        <f>IF(Wettkampfdaten!$F$12="","",Wettkampfdaten!$F$12)</f>
        <v>Hindernissprint-Staffel</v>
      </c>
      <c r="AC93" s="24" t="str">
        <f>IF(Wettkampfdaten!$F$13="","",Wettkampfdaten!$F$13)</f>
        <v/>
      </c>
      <c r="AD93" s="24" t="str">
        <f>IF(Wettkampfdaten!$F$14="","",Wettkampfdaten!$F$14)</f>
        <v/>
      </c>
    </row>
    <row r="94" spans="1:30" x14ac:dyDescent="0.2">
      <c r="A94" s="228" t="str">
        <f>IF('U12'!B94="","",'U12'!B94)</f>
        <v/>
      </c>
      <c r="B94" s="229" t="str">
        <f>IF('U12'!C94="","",'U12'!C94)</f>
        <v/>
      </c>
      <c r="C94" s="230" t="str">
        <f>IF('U12'!D94="","",'U12'!D94)</f>
        <v/>
      </c>
      <c r="D94" s="233" t="str">
        <f>IF('U12'!H94="","",'U12'!H94)</f>
        <v/>
      </c>
      <c r="E94" s="231" t="str">
        <f>IF('U12'!E94="","",'U12'!E94)</f>
        <v/>
      </c>
      <c r="F94" s="232" t="str">
        <f>IF('U12'!F94="","",'U12'!F94)</f>
        <v/>
      </c>
      <c r="G94" s="289"/>
      <c r="H94" s="144" t="str">
        <f>IF(G94="","",RANK(G94,Hilfe!$A$1:$A$176,Wettkampfdaten!$G$9))</f>
        <v/>
      </c>
      <c r="I94" s="289"/>
      <c r="J94" s="144" t="str">
        <f>IF(I94="","",RANK(I94,Hilfe!$B$1:$B$176,Wettkampfdaten!$G$10))</f>
        <v/>
      </c>
      <c r="K94" s="289"/>
      <c r="L94" s="144" t="str">
        <f>IF(K94="","",RANK(K94,Hilfe!$C$1:$C$176,Wettkampfdaten!$G$11))</f>
        <v/>
      </c>
      <c r="M94" s="289"/>
      <c r="N94" s="144" t="str">
        <f>IF(M94="","",RANK(M94,Hilfe!$D$1:$D$176,Wettkampfdaten!$G$12))</f>
        <v/>
      </c>
      <c r="O94" s="140"/>
      <c r="P94" s="144" t="str">
        <f>IF(O94="","",RANK(O94,Hilfe!$E$1:$E$176,Wettkampfdaten!$G$13))</f>
        <v/>
      </c>
      <c r="Q94" s="140"/>
      <c r="R94" s="144" t="str">
        <f>IF(Q94="","",RANK(Q94,Hilfe!$F$1:$F$176,Wettkampfdaten!$G$14))</f>
        <v/>
      </c>
      <c r="S94" s="174" t="str">
        <f t="shared" si="2"/>
        <v/>
      </c>
      <c r="T94" s="171" t="str">
        <f>IF(S94="","",RANK(S94,Hilfe!$G$1:$G$176,1))</f>
        <v/>
      </c>
      <c r="U94" s="55" t="str">
        <f>Wettkampfdaten!$A$3</f>
        <v>KiLa Wettkampf Altenstadt 2024</v>
      </c>
      <c r="V94" s="56" t="str">
        <f>Wettkampfdaten!$D$3</f>
        <v>08./09.06.2024</v>
      </c>
      <c r="W94" s="58" t="str">
        <f>Wettkampfdaten!$F$3</f>
        <v>Altenstadt</v>
      </c>
      <c r="X94" s="57" t="s">
        <v>30</v>
      </c>
      <c r="Y94" s="24" t="str">
        <f>IF(Wettkampfdaten!$F$9="","",Wettkampfdaten!$F$9)</f>
        <v>Gehen</v>
      </c>
      <c r="Z94" s="24" t="str">
        <f>IF(Wettkampfdaten!$F$10="","",Wettkampfdaten!$F$10)</f>
        <v>5-Sprung</v>
      </c>
      <c r="AA94" s="24" t="str">
        <f>IF(Wettkampfdaten!$F$11="","",Wettkampfdaten!$F$11)</f>
        <v>Schlagwurf (Stab)</v>
      </c>
      <c r="AB94" s="24" t="str">
        <f>IF(Wettkampfdaten!$F$12="","",Wettkampfdaten!$F$12)</f>
        <v>Hindernissprint-Staffel</v>
      </c>
      <c r="AC94" s="24" t="str">
        <f>IF(Wettkampfdaten!$F$13="","",Wettkampfdaten!$F$13)</f>
        <v/>
      </c>
      <c r="AD94" s="24" t="str">
        <f>IF(Wettkampfdaten!$F$14="","",Wettkampfdaten!$F$14)</f>
        <v/>
      </c>
    </row>
    <row r="95" spans="1:30" x14ac:dyDescent="0.2">
      <c r="A95" s="228" t="str">
        <f>IF('U12'!B95="","",'U12'!B95)</f>
        <v/>
      </c>
      <c r="B95" s="229" t="str">
        <f>IF('U12'!C95="","",'U12'!C95)</f>
        <v/>
      </c>
      <c r="C95" s="230" t="str">
        <f>IF('U12'!D95="","",'U12'!D95)</f>
        <v/>
      </c>
      <c r="D95" s="229" t="str">
        <f>IF('U12'!H95="","",'U12'!H95)</f>
        <v/>
      </c>
      <c r="E95" s="231" t="str">
        <f>IF('U12'!E95="","",'U12'!E95)</f>
        <v/>
      </c>
      <c r="F95" s="232" t="str">
        <f>IF('U12'!F95="","",'U12'!F95)</f>
        <v/>
      </c>
      <c r="G95" s="288"/>
      <c r="H95" s="144" t="str">
        <f>IF(G95="","",RANK(G95,Hilfe!$A$1:$A$176,Wettkampfdaten!$G$9))</f>
        <v/>
      </c>
      <c r="I95" s="288"/>
      <c r="J95" s="144" t="str">
        <f>IF(I95="","",RANK(I95,Hilfe!$B$1:$B$176,Wettkampfdaten!$G$10))</f>
        <v/>
      </c>
      <c r="K95" s="288"/>
      <c r="L95" s="144" t="str">
        <f>IF(K95="","",RANK(K95,Hilfe!$C$1:$C$176,Wettkampfdaten!$G$11))</f>
        <v/>
      </c>
      <c r="M95" s="288"/>
      <c r="N95" s="144" t="str">
        <f>IF(M95="","",RANK(M95,Hilfe!$D$1:$D$176,Wettkampfdaten!$G$12))</f>
        <v/>
      </c>
      <c r="O95" s="139"/>
      <c r="P95" s="144" t="str">
        <f>IF(O95="","",RANK(O95,Hilfe!$E$1:$E$176,Wettkampfdaten!$G$13))</f>
        <v/>
      </c>
      <c r="Q95" s="139"/>
      <c r="R95" s="144" t="str">
        <f>IF(Q95="","",RANK(Q95,Hilfe!$F$1:$F$176,Wettkampfdaten!$G$14))</f>
        <v/>
      </c>
      <c r="S95" s="173" t="str">
        <f t="shared" si="2"/>
        <v/>
      </c>
      <c r="T95" s="170" t="str">
        <f>IF(S95="","",RANK(S95,Hilfe!$G$1:$G$176,1))</f>
        <v/>
      </c>
      <c r="U95" s="55" t="str">
        <f>Wettkampfdaten!$A$3</f>
        <v>KiLa Wettkampf Altenstadt 2024</v>
      </c>
      <c r="V95" s="56" t="str">
        <f>Wettkampfdaten!$D$3</f>
        <v>08./09.06.2024</v>
      </c>
      <c r="W95" s="58" t="str">
        <f>Wettkampfdaten!$F$3</f>
        <v>Altenstadt</v>
      </c>
      <c r="X95" s="57" t="s">
        <v>30</v>
      </c>
      <c r="Y95" s="24" t="str">
        <f>IF(Wettkampfdaten!$F$9="","",Wettkampfdaten!$F$9)</f>
        <v>Gehen</v>
      </c>
      <c r="Z95" s="24" t="str">
        <f>IF(Wettkampfdaten!$F$10="","",Wettkampfdaten!$F$10)</f>
        <v>5-Sprung</v>
      </c>
      <c r="AA95" s="24" t="str">
        <f>IF(Wettkampfdaten!$F$11="","",Wettkampfdaten!$F$11)</f>
        <v>Schlagwurf (Stab)</v>
      </c>
      <c r="AB95" s="24" t="str">
        <f>IF(Wettkampfdaten!$F$12="","",Wettkampfdaten!$F$12)</f>
        <v>Hindernissprint-Staffel</v>
      </c>
      <c r="AC95" s="24" t="str">
        <f>IF(Wettkampfdaten!$F$13="","",Wettkampfdaten!$F$13)</f>
        <v/>
      </c>
      <c r="AD95" s="24" t="str">
        <f>IF(Wettkampfdaten!$F$14="","",Wettkampfdaten!$F$14)</f>
        <v/>
      </c>
    </row>
    <row r="96" spans="1:30" x14ac:dyDescent="0.2">
      <c r="A96" s="228" t="str">
        <f>IF('U12'!B96="","",'U12'!B96)</f>
        <v/>
      </c>
      <c r="B96" s="229" t="str">
        <f>IF('U12'!C96="","",'U12'!C96)</f>
        <v/>
      </c>
      <c r="C96" s="230" t="str">
        <f>IF('U12'!D96="","",'U12'!D96)</f>
        <v/>
      </c>
      <c r="D96" s="233" t="str">
        <f>IF('U12'!H96="","",'U12'!H96)</f>
        <v/>
      </c>
      <c r="E96" s="231" t="str">
        <f>IF('U12'!E96="","",'U12'!E96)</f>
        <v/>
      </c>
      <c r="F96" s="232" t="str">
        <f>IF('U12'!F96="","",'U12'!F96)</f>
        <v/>
      </c>
      <c r="G96" s="289"/>
      <c r="H96" s="144" t="str">
        <f>IF(G96="","",RANK(G96,Hilfe!$A$1:$A$176,Wettkampfdaten!$G$9))</f>
        <v/>
      </c>
      <c r="I96" s="289"/>
      <c r="J96" s="144" t="str">
        <f>IF(I96="","",RANK(I96,Hilfe!$B$1:$B$176,Wettkampfdaten!$G$10))</f>
        <v/>
      </c>
      <c r="K96" s="289"/>
      <c r="L96" s="144" t="str">
        <f>IF(K96="","",RANK(K96,Hilfe!$C$1:$C$176,Wettkampfdaten!$G$11))</f>
        <v/>
      </c>
      <c r="M96" s="289"/>
      <c r="N96" s="144" t="str">
        <f>IF(M96="","",RANK(M96,Hilfe!$D$1:$D$176,Wettkampfdaten!$G$12))</f>
        <v/>
      </c>
      <c r="O96" s="140"/>
      <c r="P96" s="144" t="str">
        <f>IF(O96="","",RANK(O96,Hilfe!$E$1:$E$176,Wettkampfdaten!$G$13))</f>
        <v/>
      </c>
      <c r="Q96" s="140"/>
      <c r="R96" s="144" t="str">
        <f>IF(Q96="","",RANK(Q96,Hilfe!$F$1:$F$176,Wettkampfdaten!$G$14))</f>
        <v/>
      </c>
      <c r="S96" s="174" t="str">
        <f t="shared" si="2"/>
        <v/>
      </c>
      <c r="T96" s="171" t="str">
        <f>IF(S96="","",RANK(S96,Hilfe!$G$1:$G$176,1))</f>
        <v/>
      </c>
      <c r="U96" s="55" t="str">
        <f>Wettkampfdaten!$A$3</f>
        <v>KiLa Wettkampf Altenstadt 2024</v>
      </c>
      <c r="V96" s="56" t="str">
        <f>Wettkampfdaten!$D$3</f>
        <v>08./09.06.2024</v>
      </c>
      <c r="W96" s="58" t="str">
        <f>Wettkampfdaten!$F$3</f>
        <v>Altenstadt</v>
      </c>
      <c r="X96" s="57" t="s">
        <v>30</v>
      </c>
      <c r="Y96" s="24" t="str">
        <f>IF(Wettkampfdaten!$F$9="","",Wettkampfdaten!$F$9)</f>
        <v>Gehen</v>
      </c>
      <c r="Z96" s="24" t="str">
        <f>IF(Wettkampfdaten!$F$10="","",Wettkampfdaten!$F$10)</f>
        <v>5-Sprung</v>
      </c>
      <c r="AA96" s="24" t="str">
        <f>IF(Wettkampfdaten!$F$11="","",Wettkampfdaten!$F$11)</f>
        <v>Schlagwurf (Stab)</v>
      </c>
      <c r="AB96" s="24" t="str">
        <f>IF(Wettkampfdaten!$F$12="","",Wettkampfdaten!$F$12)</f>
        <v>Hindernissprint-Staffel</v>
      </c>
      <c r="AC96" s="24" t="str">
        <f>IF(Wettkampfdaten!$F$13="","",Wettkampfdaten!$F$13)</f>
        <v/>
      </c>
      <c r="AD96" s="24" t="str">
        <f>IF(Wettkampfdaten!$F$14="","",Wettkampfdaten!$F$14)</f>
        <v/>
      </c>
    </row>
    <row r="97" spans="1:30" x14ac:dyDescent="0.2">
      <c r="A97" s="228" t="str">
        <f>IF('U12'!B97="","",'U12'!B97)</f>
        <v/>
      </c>
      <c r="B97" s="229" t="str">
        <f>IF('U12'!C97="","",'U12'!C97)</f>
        <v/>
      </c>
      <c r="C97" s="230" t="str">
        <f>IF('U12'!D97="","",'U12'!D97)</f>
        <v/>
      </c>
      <c r="D97" s="229" t="str">
        <f>IF('U12'!H97="","",'U12'!H97)</f>
        <v/>
      </c>
      <c r="E97" s="231" t="str">
        <f>IF('U12'!E97="","",'U12'!E97)</f>
        <v/>
      </c>
      <c r="F97" s="232" t="str">
        <f>IF('U12'!F97="","",'U12'!F97)</f>
        <v/>
      </c>
      <c r="G97" s="288"/>
      <c r="H97" s="144" t="str">
        <f>IF(G97="","",RANK(G97,Hilfe!$A$1:$A$176,Wettkampfdaten!$G$9))</f>
        <v/>
      </c>
      <c r="I97" s="288"/>
      <c r="J97" s="144" t="str">
        <f>IF(I97="","",RANK(I97,Hilfe!$B$1:$B$176,Wettkampfdaten!$G$10))</f>
        <v/>
      </c>
      <c r="K97" s="288"/>
      <c r="L97" s="144" t="str">
        <f>IF(K97="","",RANK(K97,Hilfe!$C$1:$C$176,Wettkampfdaten!$G$11))</f>
        <v/>
      </c>
      <c r="M97" s="288"/>
      <c r="N97" s="144" t="str">
        <f>IF(M97="","",RANK(M97,Hilfe!$D$1:$D$176,Wettkampfdaten!$G$12))</f>
        <v/>
      </c>
      <c r="O97" s="139"/>
      <c r="P97" s="144" t="str">
        <f>IF(O97="","",RANK(O97,Hilfe!$E$1:$E$176,Wettkampfdaten!$G$13))</f>
        <v/>
      </c>
      <c r="Q97" s="139"/>
      <c r="R97" s="144" t="str">
        <f>IF(Q97="","",RANK(Q97,Hilfe!$F$1:$F$176,Wettkampfdaten!$G$14))</f>
        <v/>
      </c>
      <c r="S97" s="173" t="str">
        <f t="shared" si="2"/>
        <v/>
      </c>
      <c r="T97" s="170" t="str">
        <f>IF(S97="","",RANK(S97,Hilfe!$G$1:$G$176,1))</f>
        <v/>
      </c>
      <c r="U97" s="55" t="str">
        <f>Wettkampfdaten!$A$3</f>
        <v>KiLa Wettkampf Altenstadt 2024</v>
      </c>
      <c r="V97" s="56" t="str">
        <f>Wettkampfdaten!$D$3</f>
        <v>08./09.06.2024</v>
      </c>
      <c r="W97" s="58" t="str">
        <f>Wettkampfdaten!$F$3</f>
        <v>Altenstadt</v>
      </c>
      <c r="X97" s="57" t="s">
        <v>30</v>
      </c>
      <c r="Y97" s="24" t="str">
        <f>IF(Wettkampfdaten!$F$9="","",Wettkampfdaten!$F$9)</f>
        <v>Gehen</v>
      </c>
      <c r="Z97" s="24" t="str">
        <f>IF(Wettkampfdaten!$F$10="","",Wettkampfdaten!$F$10)</f>
        <v>5-Sprung</v>
      </c>
      <c r="AA97" s="24" t="str">
        <f>IF(Wettkampfdaten!$F$11="","",Wettkampfdaten!$F$11)</f>
        <v>Schlagwurf (Stab)</v>
      </c>
      <c r="AB97" s="24" t="str">
        <f>IF(Wettkampfdaten!$F$12="","",Wettkampfdaten!$F$12)</f>
        <v>Hindernissprint-Staffel</v>
      </c>
      <c r="AC97" s="24" t="str">
        <f>IF(Wettkampfdaten!$F$13="","",Wettkampfdaten!$F$13)</f>
        <v/>
      </c>
      <c r="AD97" s="24" t="str">
        <f>IF(Wettkampfdaten!$F$14="","",Wettkampfdaten!$F$14)</f>
        <v/>
      </c>
    </row>
    <row r="98" spans="1:30" x14ac:dyDescent="0.2">
      <c r="A98" s="228" t="str">
        <f>IF('U12'!B98="","",'U12'!B98)</f>
        <v/>
      </c>
      <c r="B98" s="229" t="str">
        <f>IF('U12'!C98="","",'U12'!C98)</f>
        <v/>
      </c>
      <c r="C98" s="230" t="str">
        <f>IF('U12'!D98="","",'U12'!D98)</f>
        <v/>
      </c>
      <c r="D98" s="233" t="str">
        <f>IF('U12'!H98="","",'U12'!H98)</f>
        <v/>
      </c>
      <c r="E98" s="231" t="str">
        <f>IF('U12'!E98="","",'U12'!E98)</f>
        <v/>
      </c>
      <c r="F98" s="232" t="str">
        <f>IF('U12'!F98="","",'U12'!F98)</f>
        <v/>
      </c>
      <c r="G98" s="289"/>
      <c r="H98" s="144" t="str">
        <f>IF(G98="","",RANK(G98,Hilfe!$A$1:$A$176,Wettkampfdaten!$G$9))</f>
        <v/>
      </c>
      <c r="I98" s="289"/>
      <c r="J98" s="144" t="str">
        <f>IF(I98="","",RANK(I98,Hilfe!$B$1:$B$176,Wettkampfdaten!$G$10))</f>
        <v/>
      </c>
      <c r="K98" s="289"/>
      <c r="L98" s="144" t="str">
        <f>IF(K98="","",RANK(K98,Hilfe!$C$1:$C$176,Wettkampfdaten!$G$11))</f>
        <v/>
      </c>
      <c r="M98" s="289"/>
      <c r="N98" s="144" t="str">
        <f>IF(M98="","",RANK(M98,Hilfe!$D$1:$D$176,Wettkampfdaten!$G$12))</f>
        <v/>
      </c>
      <c r="O98" s="140"/>
      <c r="P98" s="144" t="str">
        <f>IF(O98="","",RANK(O98,Hilfe!$E$1:$E$176,Wettkampfdaten!$G$13))</f>
        <v/>
      </c>
      <c r="Q98" s="140"/>
      <c r="R98" s="144" t="str">
        <f>IF(Q98="","",RANK(Q98,Hilfe!$F$1:$F$176,Wettkampfdaten!$G$14))</f>
        <v/>
      </c>
      <c r="S98" s="174" t="str">
        <f t="shared" si="2"/>
        <v/>
      </c>
      <c r="T98" s="171" t="str">
        <f>IF(S98="","",RANK(S98,Hilfe!$G$1:$G$176,1))</f>
        <v/>
      </c>
      <c r="U98" s="55" t="str">
        <f>Wettkampfdaten!$A$3</f>
        <v>KiLa Wettkampf Altenstadt 2024</v>
      </c>
      <c r="V98" s="56" t="str">
        <f>Wettkampfdaten!$D$3</f>
        <v>08./09.06.2024</v>
      </c>
      <c r="W98" s="58" t="str">
        <f>Wettkampfdaten!$F$3</f>
        <v>Altenstadt</v>
      </c>
      <c r="X98" s="57" t="s">
        <v>30</v>
      </c>
      <c r="Y98" s="24" t="str">
        <f>IF(Wettkampfdaten!$F$9="","",Wettkampfdaten!$F$9)</f>
        <v>Gehen</v>
      </c>
      <c r="Z98" s="24" t="str">
        <f>IF(Wettkampfdaten!$F$10="","",Wettkampfdaten!$F$10)</f>
        <v>5-Sprung</v>
      </c>
      <c r="AA98" s="24" t="str">
        <f>IF(Wettkampfdaten!$F$11="","",Wettkampfdaten!$F$11)</f>
        <v>Schlagwurf (Stab)</v>
      </c>
      <c r="AB98" s="24" t="str">
        <f>IF(Wettkampfdaten!$F$12="","",Wettkampfdaten!$F$12)</f>
        <v>Hindernissprint-Staffel</v>
      </c>
      <c r="AC98" s="24" t="str">
        <f>IF(Wettkampfdaten!$F$13="","",Wettkampfdaten!$F$13)</f>
        <v/>
      </c>
      <c r="AD98" s="24" t="str">
        <f>IF(Wettkampfdaten!$F$14="","",Wettkampfdaten!$F$14)</f>
        <v/>
      </c>
    </row>
    <row r="99" spans="1:30" x14ac:dyDescent="0.2">
      <c r="A99" s="228" t="str">
        <f>IF('U12'!B99="","",'U12'!B99)</f>
        <v/>
      </c>
      <c r="B99" s="229" t="str">
        <f>IF('U12'!C99="","",'U12'!C99)</f>
        <v/>
      </c>
      <c r="C99" s="230" t="str">
        <f>IF('U12'!D99="","",'U12'!D99)</f>
        <v/>
      </c>
      <c r="D99" s="229" t="str">
        <f>IF('U12'!H99="","",'U12'!H99)</f>
        <v/>
      </c>
      <c r="E99" s="231" t="str">
        <f>IF('U12'!E99="","",'U12'!E99)</f>
        <v/>
      </c>
      <c r="F99" s="232" t="str">
        <f>IF('U12'!F99="","",'U12'!F99)</f>
        <v/>
      </c>
      <c r="G99" s="288"/>
      <c r="H99" s="144" t="str">
        <f>IF(G99="","",RANK(G99,Hilfe!$A$1:$A$176,Wettkampfdaten!$G$9))</f>
        <v/>
      </c>
      <c r="I99" s="288"/>
      <c r="J99" s="144" t="str">
        <f>IF(I99="","",RANK(I99,Hilfe!$B$1:$B$176,Wettkampfdaten!$G$10))</f>
        <v/>
      </c>
      <c r="K99" s="288"/>
      <c r="L99" s="144" t="str">
        <f>IF(K99="","",RANK(K99,Hilfe!$C$1:$C$176,Wettkampfdaten!$G$11))</f>
        <v/>
      </c>
      <c r="M99" s="288"/>
      <c r="N99" s="144" t="str">
        <f>IF(M99="","",RANK(M99,Hilfe!$D$1:$D$176,Wettkampfdaten!$G$12))</f>
        <v/>
      </c>
      <c r="O99" s="139"/>
      <c r="P99" s="144" t="str">
        <f>IF(O99="","",RANK(O99,Hilfe!$E$1:$E$176,Wettkampfdaten!$G$13))</f>
        <v/>
      </c>
      <c r="Q99" s="139"/>
      <c r="R99" s="144" t="str">
        <f>IF(Q99="","",RANK(Q99,Hilfe!$F$1:$F$176,Wettkampfdaten!$G$14))</f>
        <v/>
      </c>
      <c r="S99" s="173" t="str">
        <f t="shared" si="2"/>
        <v/>
      </c>
      <c r="T99" s="170" t="str">
        <f>IF(S99="","",RANK(S99,Hilfe!$G$1:$G$176,1))</f>
        <v/>
      </c>
      <c r="U99" s="55" t="str">
        <f>Wettkampfdaten!$A$3</f>
        <v>KiLa Wettkampf Altenstadt 2024</v>
      </c>
      <c r="V99" s="56" t="str">
        <f>Wettkampfdaten!$D$3</f>
        <v>08./09.06.2024</v>
      </c>
      <c r="W99" s="58" t="str">
        <f>Wettkampfdaten!$F$3</f>
        <v>Altenstadt</v>
      </c>
      <c r="X99" s="57" t="s">
        <v>30</v>
      </c>
      <c r="Y99" s="24" t="str">
        <f>IF(Wettkampfdaten!$F$9="","",Wettkampfdaten!$F$9)</f>
        <v>Gehen</v>
      </c>
      <c r="Z99" s="24" t="str">
        <f>IF(Wettkampfdaten!$F$10="","",Wettkampfdaten!$F$10)</f>
        <v>5-Sprung</v>
      </c>
      <c r="AA99" s="24" t="str">
        <f>IF(Wettkampfdaten!$F$11="","",Wettkampfdaten!$F$11)</f>
        <v>Schlagwurf (Stab)</v>
      </c>
      <c r="AB99" s="24" t="str">
        <f>IF(Wettkampfdaten!$F$12="","",Wettkampfdaten!$F$12)</f>
        <v>Hindernissprint-Staffel</v>
      </c>
      <c r="AC99" s="24" t="str">
        <f>IF(Wettkampfdaten!$F$13="","",Wettkampfdaten!$F$13)</f>
        <v/>
      </c>
      <c r="AD99" s="24" t="str">
        <f>IF(Wettkampfdaten!$F$14="","",Wettkampfdaten!$F$14)</f>
        <v/>
      </c>
    </row>
    <row r="100" spans="1:30" ht="15.75" thickBot="1" x14ac:dyDescent="0.25">
      <c r="A100" s="234" t="str">
        <f>IF('U12'!B100="","",'U12'!B100)</f>
        <v/>
      </c>
      <c r="B100" s="235" t="str">
        <f>IF('U12'!C100="","",'U12'!C100)</f>
        <v/>
      </c>
      <c r="C100" s="236" t="str">
        <f>IF('U12'!D100="","",'U12'!D100)</f>
        <v/>
      </c>
      <c r="D100" s="237" t="str">
        <f>IF('U12'!H100="","",'U12'!H100)</f>
        <v/>
      </c>
      <c r="E100" s="238" t="str">
        <f>IF('U12'!E100="","",'U12'!E100)</f>
        <v/>
      </c>
      <c r="F100" s="239" t="str">
        <f>IF('U12'!F100="","",'U12'!F100)</f>
        <v/>
      </c>
      <c r="G100" s="290"/>
      <c r="H100" s="178" t="str">
        <f>IF(G100="","",RANK(G100,Hilfe!$A$1:$A$176,Wettkampfdaten!$G$9))</f>
        <v/>
      </c>
      <c r="I100" s="290"/>
      <c r="J100" s="178" t="str">
        <f>IF(I100="","",RANK(I100,Hilfe!$B$1:$B$176,Wettkampfdaten!$G$10))</f>
        <v/>
      </c>
      <c r="K100" s="290"/>
      <c r="L100" s="178" t="str">
        <f>IF(K100="","",RANK(K100,Hilfe!$C$1:$C$176,Wettkampfdaten!$G$11))</f>
        <v/>
      </c>
      <c r="M100" s="290"/>
      <c r="N100" s="178" t="str">
        <f>IF(M100="","",RANK(M100,Hilfe!$D$1:$D$176,Wettkampfdaten!$G$12))</f>
        <v/>
      </c>
      <c r="O100" s="177"/>
      <c r="P100" s="178" t="str">
        <f>IF(O100="","",RANK(O100,Hilfe!$E$1:$E$176,Wettkampfdaten!$G$13))</f>
        <v/>
      </c>
      <c r="Q100" s="177"/>
      <c r="R100" s="178" t="str">
        <f>IF(Q100="","",RANK(Q100,Hilfe!$F$1:$F$176,Wettkampfdaten!$G$14))</f>
        <v/>
      </c>
      <c r="S100" s="179" t="str">
        <f t="shared" si="2"/>
        <v/>
      </c>
      <c r="T100" s="180" t="str">
        <f>IF(S100="","",RANK(S100,Hilfe!$G$1:$G$176,1))</f>
        <v/>
      </c>
      <c r="U100" s="55" t="str">
        <f>Wettkampfdaten!$A$3</f>
        <v>KiLa Wettkampf Altenstadt 2024</v>
      </c>
      <c r="V100" s="56" t="str">
        <f>Wettkampfdaten!$D$3</f>
        <v>08./09.06.2024</v>
      </c>
      <c r="W100" s="58" t="str">
        <f>Wettkampfdaten!$F$3</f>
        <v>Altenstadt</v>
      </c>
      <c r="X100" s="57" t="s">
        <v>30</v>
      </c>
      <c r="Y100" s="24" t="str">
        <f>IF(Wettkampfdaten!$F$9="","",Wettkampfdaten!$F$9)</f>
        <v>Gehen</v>
      </c>
      <c r="Z100" s="24" t="str">
        <f>IF(Wettkampfdaten!$F$10="","",Wettkampfdaten!$F$10)</f>
        <v>5-Sprung</v>
      </c>
      <c r="AA100" s="24" t="str">
        <f>IF(Wettkampfdaten!$F$11="","",Wettkampfdaten!$F$11)</f>
        <v>Schlagwurf (Stab)</v>
      </c>
      <c r="AB100" s="24" t="str">
        <f>IF(Wettkampfdaten!$F$12="","",Wettkampfdaten!$F$12)</f>
        <v>Hindernissprint-Staffel</v>
      </c>
      <c r="AC100" s="24" t="str">
        <f>IF(Wettkampfdaten!$F$13="","",Wettkampfdaten!$F$13)</f>
        <v/>
      </c>
      <c r="AD100" s="24" t="str">
        <f>IF(Wettkampfdaten!$F$14="","",Wettkampfdaten!$F$14)</f>
        <v/>
      </c>
    </row>
    <row r="101" spans="1:30" x14ac:dyDescent="0.2">
      <c r="A101" s="184" t="str">
        <f>IF('U12'!B101="","",'U12'!B101)</f>
        <v/>
      </c>
      <c r="B101" s="147" t="str">
        <f>IF('U12'!C101="","",'U12'!C101)</f>
        <v/>
      </c>
      <c r="C101" s="148" t="str">
        <f>IF('U12'!D101="","",'U12'!D101)</f>
        <v/>
      </c>
      <c r="D101" s="147" t="str">
        <f>IF('U12'!H101="","",'U12'!H101)</f>
        <v/>
      </c>
      <c r="E101" s="149" t="str">
        <f>IF('U12'!E101="","",'U12'!E101)</f>
        <v/>
      </c>
      <c r="F101" s="150" t="str">
        <f>IF('U12'!F101="","",'U12'!F101)</f>
        <v/>
      </c>
      <c r="G101" s="291"/>
      <c r="H101" s="143" t="str">
        <f>IF(G101="","",RANK(G101,Hilfe!$A$1:$A$176,Wettkampfdaten!$G$9))</f>
        <v/>
      </c>
      <c r="I101" s="291"/>
      <c r="J101" s="143" t="str">
        <f>IF(I101="","",RANK(I101,Hilfe!$B$1:$B$176,Wettkampfdaten!$G$10))</f>
        <v/>
      </c>
      <c r="K101" s="291"/>
      <c r="L101" s="143" t="str">
        <f>IF(K101="","",RANK(K101,Hilfe!$C$1:$C$176,Wettkampfdaten!$G$11))</f>
        <v/>
      </c>
      <c r="M101" s="291"/>
      <c r="N101" s="143" t="str">
        <f>IF(M101="","",RANK(M101,Hilfe!$D$1:$D$176,Wettkampfdaten!$G$12))</f>
        <v/>
      </c>
      <c r="O101" s="185"/>
      <c r="P101" s="143" t="str">
        <f>IF(O101="","",RANK(O101,Hilfe!$E$1:$E$176,Wettkampfdaten!$G$13))</f>
        <v/>
      </c>
      <c r="Q101" s="185"/>
      <c r="R101" s="143" t="str">
        <f>IF(Q101="","",RANK(Q101,Hilfe!$F$1:$F$176,Wettkampfdaten!$G$14))</f>
        <v/>
      </c>
      <c r="S101" s="186" t="str">
        <f t="shared" si="2"/>
        <v/>
      </c>
      <c r="T101" s="169" t="str">
        <f>IF(S101="","",RANK(S101,Hilfe!$G$1:$G$176,1))</f>
        <v/>
      </c>
      <c r="U101" s="55" t="str">
        <f>Wettkampfdaten!$A$3</f>
        <v>KiLa Wettkampf Altenstadt 2024</v>
      </c>
      <c r="V101" s="56" t="str">
        <f>Wettkampfdaten!$D$3</f>
        <v>08./09.06.2024</v>
      </c>
      <c r="W101" s="58" t="str">
        <f>Wettkampfdaten!$F$3</f>
        <v>Altenstadt</v>
      </c>
      <c r="X101" s="57" t="s">
        <v>30</v>
      </c>
      <c r="Y101" s="24" t="str">
        <f>IF(Wettkampfdaten!$F$9="","",Wettkampfdaten!$F$9)</f>
        <v>Gehen</v>
      </c>
      <c r="Z101" s="24" t="str">
        <f>IF(Wettkampfdaten!$F$10="","",Wettkampfdaten!$F$10)</f>
        <v>5-Sprung</v>
      </c>
      <c r="AA101" s="24" t="str">
        <f>IF(Wettkampfdaten!$F$11="","",Wettkampfdaten!$F$11)</f>
        <v>Schlagwurf (Stab)</v>
      </c>
      <c r="AB101" s="24" t="str">
        <f>IF(Wettkampfdaten!$F$12="","",Wettkampfdaten!$F$12)</f>
        <v>Hindernissprint-Staffel</v>
      </c>
      <c r="AC101" s="24" t="str">
        <f>IF(Wettkampfdaten!$F$13="","",Wettkampfdaten!$F$13)</f>
        <v/>
      </c>
      <c r="AD101" s="24" t="str">
        <f>IF(Wettkampfdaten!$F$14="","",Wettkampfdaten!$F$14)</f>
        <v/>
      </c>
    </row>
    <row r="102" spans="1:30" x14ac:dyDescent="0.2">
      <c r="A102" s="146" t="str">
        <f>IF('U12'!B102="","",'U12'!B102)</f>
        <v/>
      </c>
      <c r="B102" s="151" t="str">
        <f>IF('U12'!C102="","",'U12'!C102)</f>
        <v/>
      </c>
      <c r="C102" s="152" t="str">
        <f>IF('U12'!D102="","",'U12'!D102)</f>
        <v/>
      </c>
      <c r="D102" s="155" t="str">
        <f>IF('U12'!H102="","",'U12'!H102)</f>
        <v/>
      </c>
      <c r="E102" s="153" t="str">
        <f>IF('U12'!E102="","",'U12'!E102)</f>
        <v/>
      </c>
      <c r="F102" s="154" t="str">
        <f>IF('U12'!F102="","",'U12'!F102)</f>
        <v/>
      </c>
      <c r="G102" s="289"/>
      <c r="H102" s="144" t="str">
        <f>IF(G102="","",RANK(G102,Hilfe!$A$1:$A$176,Wettkampfdaten!$G$9))</f>
        <v/>
      </c>
      <c r="I102" s="289"/>
      <c r="J102" s="144" t="str">
        <f>IF(I102="","",RANK(I102,Hilfe!$B$1:$B$176,Wettkampfdaten!$G$10))</f>
        <v/>
      </c>
      <c r="K102" s="289"/>
      <c r="L102" s="144" t="str">
        <f>IF(K102="","",RANK(K102,Hilfe!$C$1:$C$176,Wettkampfdaten!$G$11))</f>
        <v/>
      </c>
      <c r="M102" s="289"/>
      <c r="N102" s="144" t="str">
        <f>IF(M102="","",RANK(M102,Hilfe!$D$1:$D$176,Wettkampfdaten!$G$12))</f>
        <v/>
      </c>
      <c r="O102" s="140"/>
      <c r="P102" s="144" t="str">
        <f>IF(O102="","",RANK(O102,Hilfe!$E$1:$E$176,Wettkampfdaten!$G$13))</f>
        <v/>
      </c>
      <c r="Q102" s="140"/>
      <c r="R102" s="144" t="str">
        <f>IF(Q102="","",RANK(Q102,Hilfe!$F$1:$F$176,Wettkampfdaten!$G$14))</f>
        <v/>
      </c>
      <c r="S102" s="174" t="str">
        <f t="shared" si="2"/>
        <v/>
      </c>
      <c r="T102" s="171" t="str">
        <f>IF(S102="","",RANK(S102,Hilfe!$G$1:$G$176,1))</f>
        <v/>
      </c>
      <c r="U102" s="55" t="str">
        <f>Wettkampfdaten!$A$3</f>
        <v>KiLa Wettkampf Altenstadt 2024</v>
      </c>
      <c r="V102" s="56" t="str">
        <f>Wettkampfdaten!$D$3</f>
        <v>08./09.06.2024</v>
      </c>
      <c r="W102" s="58" t="str">
        <f>Wettkampfdaten!$F$3</f>
        <v>Altenstadt</v>
      </c>
      <c r="X102" s="57" t="s">
        <v>30</v>
      </c>
      <c r="Y102" s="24" t="str">
        <f>IF(Wettkampfdaten!$F$9="","",Wettkampfdaten!$F$9)</f>
        <v>Gehen</v>
      </c>
      <c r="Z102" s="24" t="str">
        <f>IF(Wettkampfdaten!$F$10="","",Wettkampfdaten!$F$10)</f>
        <v>5-Sprung</v>
      </c>
      <c r="AA102" s="24" t="str">
        <f>IF(Wettkampfdaten!$F$11="","",Wettkampfdaten!$F$11)</f>
        <v>Schlagwurf (Stab)</v>
      </c>
      <c r="AB102" s="24" t="str">
        <f>IF(Wettkampfdaten!$F$12="","",Wettkampfdaten!$F$12)</f>
        <v>Hindernissprint-Staffel</v>
      </c>
      <c r="AC102" s="24" t="str">
        <f>IF(Wettkampfdaten!$F$13="","",Wettkampfdaten!$F$13)</f>
        <v/>
      </c>
      <c r="AD102" s="24" t="str">
        <f>IF(Wettkampfdaten!$F$14="","",Wettkampfdaten!$F$14)</f>
        <v/>
      </c>
    </row>
    <row r="103" spans="1:30" x14ac:dyDescent="0.2">
      <c r="A103" s="146" t="str">
        <f>IF('U12'!B103="","",'U12'!B103)</f>
        <v/>
      </c>
      <c r="B103" s="151" t="str">
        <f>IF('U12'!C103="","",'U12'!C103)</f>
        <v/>
      </c>
      <c r="C103" s="152" t="str">
        <f>IF('U12'!D103="","",'U12'!D103)</f>
        <v/>
      </c>
      <c r="D103" s="151" t="str">
        <f>IF('U12'!H103="","",'U12'!H103)</f>
        <v/>
      </c>
      <c r="E103" s="153" t="str">
        <f>IF('U12'!E103="","",'U12'!E103)</f>
        <v/>
      </c>
      <c r="F103" s="154" t="str">
        <f>IF('U12'!F103="","",'U12'!F103)</f>
        <v/>
      </c>
      <c r="G103" s="288"/>
      <c r="H103" s="144" t="str">
        <f>IF(G103="","",RANK(G103,Hilfe!$A$1:$A$176,Wettkampfdaten!$G$9))</f>
        <v/>
      </c>
      <c r="I103" s="288"/>
      <c r="J103" s="144" t="str">
        <f>IF(I103="","",RANK(I103,Hilfe!$B$1:$B$176,Wettkampfdaten!$G$10))</f>
        <v/>
      </c>
      <c r="K103" s="288"/>
      <c r="L103" s="144" t="str">
        <f>IF(K103="","",RANK(K103,Hilfe!$C$1:$C$176,Wettkampfdaten!$G$11))</f>
        <v/>
      </c>
      <c r="M103" s="288"/>
      <c r="N103" s="144" t="str">
        <f>IF(M103="","",RANK(M103,Hilfe!$D$1:$D$176,Wettkampfdaten!$G$12))</f>
        <v/>
      </c>
      <c r="O103" s="139"/>
      <c r="P103" s="144" t="str">
        <f>IF(O103="","",RANK(O103,Hilfe!$E$1:$E$176,Wettkampfdaten!$G$13))</f>
        <v/>
      </c>
      <c r="Q103" s="139"/>
      <c r="R103" s="144" t="str">
        <f>IF(Q103="","",RANK(Q103,Hilfe!$F$1:$F$176,Wettkampfdaten!$G$14))</f>
        <v/>
      </c>
      <c r="S103" s="173" t="str">
        <f t="shared" si="2"/>
        <v/>
      </c>
      <c r="T103" s="170" t="str">
        <f>IF(S103="","",RANK(S103,Hilfe!$G$1:$G$176,1))</f>
        <v/>
      </c>
      <c r="U103" s="55" t="str">
        <f>Wettkampfdaten!$A$3</f>
        <v>KiLa Wettkampf Altenstadt 2024</v>
      </c>
      <c r="V103" s="56" t="str">
        <f>Wettkampfdaten!$D$3</f>
        <v>08./09.06.2024</v>
      </c>
      <c r="W103" s="58" t="str">
        <f>Wettkampfdaten!$F$3</f>
        <v>Altenstadt</v>
      </c>
      <c r="X103" s="57" t="s">
        <v>30</v>
      </c>
      <c r="Y103" s="24" t="str">
        <f>IF(Wettkampfdaten!$F$9="","",Wettkampfdaten!$F$9)</f>
        <v>Gehen</v>
      </c>
      <c r="Z103" s="24" t="str">
        <f>IF(Wettkampfdaten!$F$10="","",Wettkampfdaten!$F$10)</f>
        <v>5-Sprung</v>
      </c>
      <c r="AA103" s="24" t="str">
        <f>IF(Wettkampfdaten!$F$11="","",Wettkampfdaten!$F$11)</f>
        <v>Schlagwurf (Stab)</v>
      </c>
      <c r="AB103" s="24" t="str">
        <f>IF(Wettkampfdaten!$F$12="","",Wettkampfdaten!$F$12)</f>
        <v>Hindernissprint-Staffel</v>
      </c>
      <c r="AC103" s="24" t="str">
        <f>IF(Wettkampfdaten!$F$13="","",Wettkampfdaten!$F$13)</f>
        <v/>
      </c>
      <c r="AD103" s="24" t="str">
        <f>IF(Wettkampfdaten!$F$14="","",Wettkampfdaten!$F$14)</f>
        <v/>
      </c>
    </row>
    <row r="104" spans="1:30" x14ac:dyDescent="0.2">
      <c r="A104" s="146" t="str">
        <f>IF('U12'!B104="","",'U12'!B104)</f>
        <v/>
      </c>
      <c r="B104" s="151" t="str">
        <f>IF('U12'!C104="","",'U12'!C104)</f>
        <v/>
      </c>
      <c r="C104" s="152" t="str">
        <f>IF('U12'!D104="","",'U12'!D104)</f>
        <v/>
      </c>
      <c r="D104" s="155" t="str">
        <f>IF('U12'!H104="","",'U12'!H104)</f>
        <v/>
      </c>
      <c r="E104" s="153" t="str">
        <f>IF('U12'!E104="","",'U12'!E104)</f>
        <v/>
      </c>
      <c r="F104" s="154" t="str">
        <f>IF('U12'!F104="","",'U12'!F104)</f>
        <v/>
      </c>
      <c r="G104" s="289"/>
      <c r="H104" s="144" t="str">
        <f>IF(G104="","",RANK(G104,Hilfe!$A$1:$A$176,Wettkampfdaten!$G$9))</f>
        <v/>
      </c>
      <c r="I104" s="289"/>
      <c r="J104" s="144" t="str">
        <f>IF(I104="","",RANK(I104,Hilfe!$B$1:$B$176,Wettkampfdaten!$G$10))</f>
        <v/>
      </c>
      <c r="K104" s="289"/>
      <c r="L104" s="144" t="str">
        <f>IF(K104="","",RANK(K104,Hilfe!$C$1:$C$176,Wettkampfdaten!$G$11))</f>
        <v/>
      </c>
      <c r="M104" s="289"/>
      <c r="N104" s="144" t="str">
        <f>IF(M104="","",RANK(M104,Hilfe!$D$1:$D$176,Wettkampfdaten!$G$12))</f>
        <v/>
      </c>
      <c r="O104" s="140"/>
      <c r="P104" s="144" t="str">
        <f>IF(O104="","",RANK(O104,Hilfe!$E$1:$E$176,Wettkampfdaten!$G$13))</f>
        <v/>
      </c>
      <c r="Q104" s="140"/>
      <c r="R104" s="144" t="str">
        <f>IF(Q104="","",RANK(Q104,Hilfe!$F$1:$F$176,Wettkampfdaten!$G$14))</f>
        <v/>
      </c>
      <c r="S104" s="174" t="str">
        <f t="shared" si="2"/>
        <v/>
      </c>
      <c r="T104" s="171" t="str">
        <f>IF(S104="","",RANK(S104,Hilfe!$G$1:$G$176,1))</f>
        <v/>
      </c>
      <c r="U104" s="55" t="str">
        <f>Wettkampfdaten!$A$3</f>
        <v>KiLa Wettkampf Altenstadt 2024</v>
      </c>
      <c r="V104" s="56" t="str">
        <f>Wettkampfdaten!$D$3</f>
        <v>08./09.06.2024</v>
      </c>
      <c r="W104" s="58" t="str">
        <f>Wettkampfdaten!$F$3</f>
        <v>Altenstadt</v>
      </c>
      <c r="X104" s="57" t="s">
        <v>30</v>
      </c>
      <c r="Y104" s="24" t="str">
        <f>IF(Wettkampfdaten!$F$9="","",Wettkampfdaten!$F$9)</f>
        <v>Gehen</v>
      </c>
      <c r="Z104" s="24" t="str">
        <f>IF(Wettkampfdaten!$F$10="","",Wettkampfdaten!$F$10)</f>
        <v>5-Sprung</v>
      </c>
      <c r="AA104" s="24" t="str">
        <f>IF(Wettkampfdaten!$F$11="","",Wettkampfdaten!$F$11)</f>
        <v>Schlagwurf (Stab)</v>
      </c>
      <c r="AB104" s="24" t="str">
        <f>IF(Wettkampfdaten!$F$12="","",Wettkampfdaten!$F$12)</f>
        <v>Hindernissprint-Staffel</v>
      </c>
      <c r="AC104" s="24" t="str">
        <f>IF(Wettkampfdaten!$F$13="","",Wettkampfdaten!$F$13)</f>
        <v/>
      </c>
      <c r="AD104" s="24" t="str">
        <f>IF(Wettkampfdaten!$F$14="","",Wettkampfdaten!$F$14)</f>
        <v/>
      </c>
    </row>
    <row r="105" spans="1:30" x14ac:dyDescent="0.2">
      <c r="A105" s="146" t="str">
        <f>IF('U12'!B105="","",'U12'!B105)</f>
        <v/>
      </c>
      <c r="B105" s="151" t="str">
        <f>IF('U12'!C105="","",'U12'!C105)</f>
        <v/>
      </c>
      <c r="C105" s="152" t="str">
        <f>IF('U12'!D105="","",'U12'!D105)</f>
        <v/>
      </c>
      <c r="D105" s="151" t="str">
        <f>IF('U12'!H105="","",'U12'!H105)</f>
        <v/>
      </c>
      <c r="E105" s="153" t="str">
        <f>IF('U12'!E105="","",'U12'!E105)</f>
        <v/>
      </c>
      <c r="F105" s="154" t="str">
        <f>IF('U12'!F105="","",'U12'!F105)</f>
        <v/>
      </c>
      <c r="G105" s="288"/>
      <c r="H105" s="144" t="str">
        <f>IF(G105="","",RANK(G105,Hilfe!$A$1:$A$176,Wettkampfdaten!$G$9))</f>
        <v/>
      </c>
      <c r="I105" s="288"/>
      <c r="J105" s="144" t="str">
        <f>IF(I105="","",RANK(I105,Hilfe!$B$1:$B$176,Wettkampfdaten!$G$10))</f>
        <v/>
      </c>
      <c r="K105" s="288"/>
      <c r="L105" s="144" t="str">
        <f>IF(K105="","",RANK(K105,Hilfe!$C$1:$C$176,Wettkampfdaten!$G$11))</f>
        <v/>
      </c>
      <c r="M105" s="288"/>
      <c r="N105" s="144" t="str">
        <f>IF(M105="","",RANK(M105,Hilfe!$D$1:$D$176,Wettkampfdaten!$G$12))</f>
        <v/>
      </c>
      <c r="O105" s="139"/>
      <c r="P105" s="144" t="str">
        <f>IF(O105="","",RANK(O105,Hilfe!$E$1:$E$176,Wettkampfdaten!$G$13))</f>
        <v/>
      </c>
      <c r="Q105" s="139"/>
      <c r="R105" s="144" t="str">
        <f>IF(Q105="","",RANK(Q105,Hilfe!$F$1:$F$176,Wettkampfdaten!$G$14))</f>
        <v/>
      </c>
      <c r="S105" s="173" t="str">
        <f t="shared" si="2"/>
        <v/>
      </c>
      <c r="T105" s="170" t="str">
        <f>IF(S105="","",RANK(S105,Hilfe!$G$1:$G$176,1))</f>
        <v/>
      </c>
      <c r="U105" s="55" t="str">
        <f>Wettkampfdaten!$A$3</f>
        <v>KiLa Wettkampf Altenstadt 2024</v>
      </c>
      <c r="V105" s="56" t="str">
        <f>Wettkampfdaten!$D$3</f>
        <v>08./09.06.2024</v>
      </c>
      <c r="W105" s="58" t="str">
        <f>Wettkampfdaten!$F$3</f>
        <v>Altenstadt</v>
      </c>
      <c r="X105" s="57" t="s">
        <v>30</v>
      </c>
      <c r="Y105" s="24" t="str">
        <f>IF(Wettkampfdaten!$F$9="","",Wettkampfdaten!$F$9)</f>
        <v>Gehen</v>
      </c>
      <c r="Z105" s="24" t="str">
        <f>IF(Wettkampfdaten!$F$10="","",Wettkampfdaten!$F$10)</f>
        <v>5-Sprung</v>
      </c>
      <c r="AA105" s="24" t="str">
        <f>IF(Wettkampfdaten!$F$11="","",Wettkampfdaten!$F$11)</f>
        <v>Schlagwurf (Stab)</v>
      </c>
      <c r="AB105" s="24" t="str">
        <f>IF(Wettkampfdaten!$F$12="","",Wettkampfdaten!$F$12)</f>
        <v>Hindernissprint-Staffel</v>
      </c>
      <c r="AC105" s="24" t="str">
        <f>IF(Wettkampfdaten!$F$13="","",Wettkampfdaten!$F$13)</f>
        <v/>
      </c>
      <c r="AD105" s="24" t="str">
        <f>IF(Wettkampfdaten!$F$14="","",Wettkampfdaten!$F$14)</f>
        <v/>
      </c>
    </row>
    <row r="106" spans="1:30" x14ac:dyDescent="0.2">
      <c r="A106" s="146" t="str">
        <f>IF('U12'!B106="","",'U12'!B106)</f>
        <v/>
      </c>
      <c r="B106" s="151" t="str">
        <f>IF('U12'!C106="","",'U12'!C106)</f>
        <v/>
      </c>
      <c r="C106" s="152" t="str">
        <f>IF('U12'!D106="","",'U12'!D106)</f>
        <v/>
      </c>
      <c r="D106" s="155" t="str">
        <f>IF('U12'!H106="","",'U12'!H106)</f>
        <v/>
      </c>
      <c r="E106" s="153" t="str">
        <f>IF('U12'!E106="","",'U12'!E106)</f>
        <v/>
      </c>
      <c r="F106" s="154" t="str">
        <f>IF('U12'!F106="","",'U12'!F106)</f>
        <v/>
      </c>
      <c r="G106" s="289"/>
      <c r="H106" s="144" t="str">
        <f>IF(G106="","",RANK(G106,Hilfe!$A$1:$A$176,Wettkampfdaten!$G$9))</f>
        <v/>
      </c>
      <c r="I106" s="289"/>
      <c r="J106" s="144" t="str">
        <f>IF(I106="","",RANK(I106,Hilfe!$B$1:$B$176,Wettkampfdaten!$G$10))</f>
        <v/>
      </c>
      <c r="K106" s="289"/>
      <c r="L106" s="144" t="str">
        <f>IF(K106="","",RANK(K106,Hilfe!$C$1:$C$176,Wettkampfdaten!$G$11))</f>
        <v/>
      </c>
      <c r="M106" s="289"/>
      <c r="N106" s="144" t="str">
        <f>IF(M106="","",RANK(M106,Hilfe!$D$1:$D$176,Wettkampfdaten!$G$12))</f>
        <v/>
      </c>
      <c r="O106" s="140"/>
      <c r="P106" s="144" t="str">
        <f>IF(O106="","",RANK(O106,Hilfe!$E$1:$E$176,Wettkampfdaten!$G$13))</f>
        <v/>
      </c>
      <c r="Q106" s="140"/>
      <c r="R106" s="144" t="str">
        <f>IF(Q106="","",RANK(Q106,Hilfe!$F$1:$F$176,Wettkampfdaten!$G$14))</f>
        <v/>
      </c>
      <c r="S106" s="174" t="str">
        <f t="shared" si="2"/>
        <v/>
      </c>
      <c r="T106" s="171" t="str">
        <f>IF(S106="","",RANK(S106,Hilfe!$G$1:$G$176,1))</f>
        <v/>
      </c>
      <c r="U106" s="55" t="str">
        <f>Wettkampfdaten!$A$3</f>
        <v>KiLa Wettkampf Altenstadt 2024</v>
      </c>
      <c r="V106" s="56" t="str">
        <f>Wettkampfdaten!$D$3</f>
        <v>08./09.06.2024</v>
      </c>
      <c r="W106" s="58" t="str">
        <f>Wettkampfdaten!$F$3</f>
        <v>Altenstadt</v>
      </c>
      <c r="X106" s="57" t="s">
        <v>30</v>
      </c>
      <c r="Y106" s="24" t="str">
        <f>IF(Wettkampfdaten!$F$9="","",Wettkampfdaten!$F$9)</f>
        <v>Gehen</v>
      </c>
      <c r="Z106" s="24" t="str">
        <f>IF(Wettkampfdaten!$F$10="","",Wettkampfdaten!$F$10)</f>
        <v>5-Sprung</v>
      </c>
      <c r="AA106" s="24" t="str">
        <f>IF(Wettkampfdaten!$F$11="","",Wettkampfdaten!$F$11)</f>
        <v>Schlagwurf (Stab)</v>
      </c>
      <c r="AB106" s="24" t="str">
        <f>IF(Wettkampfdaten!$F$12="","",Wettkampfdaten!$F$12)</f>
        <v>Hindernissprint-Staffel</v>
      </c>
      <c r="AC106" s="24" t="str">
        <f>IF(Wettkampfdaten!$F$13="","",Wettkampfdaten!$F$13)</f>
        <v/>
      </c>
      <c r="AD106" s="24" t="str">
        <f>IF(Wettkampfdaten!$F$14="","",Wettkampfdaten!$F$14)</f>
        <v/>
      </c>
    </row>
    <row r="107" spans="1:30" x14ac:dyDescent="0.2">
      <c r="A107" s="146" t="str">
        <f>IF('U12'!B107="","",'U12'!B107)</f>
        <v/>
      </c>
      <c r="B107" s="151" t="str">
        <f>IF('U12'!C107="","",'U12'!C107)</f>
        <v/>
      </c>
      <c r="C107" s="152" t="str">
        <f>IF('U12'!D107="","",'U12'!D107)</f>
        <v/>
      </c>
      <c r="D107" s="151" t="str">
        <f>IF('U12'!H107="","",'U12'!H107)</f>
        <v/>
      </c>
      <c r="E107" s="153" t="str">
        <f>IF('U12'!E107="","",'U12'!E107)</f>
        <v/>
      </c>
      <c r="F107" s="154" t="str">
        <f>IF('U12'!F107="","",'U12'!F107)</f>
        <v/>
      </c>
      <c r="G107" s="288"/>
      <c r="H107" s="144" t="str">
        <f>IF(G107="","",RANK(G107,Hilfe!$A$1:$A$176,Wettkampfdaten!$G$9))</f>
        <v/>
      </c>
      <c r="I107" s="288"/>
      <c r="J107" s="144" t="str">
        <f>IF(I107="","",RANK(I107,Hilfe!$B$1:$B$176,Wettkampfdaten!$G$10))</f>
        <v/>
      </c>
      <c r="K107" s="288"/>
      <c r="L107" s="144" t="str">
        <f>IF(K107="","",RANK(K107,Hilfe!$C$1:$C$176,Wettkampfdaten!$G$11))</f>
        <v/>
      </c>
      <c r="M107" s="288"/>
      <c r="N107" s="144" t="str">
        <f>IF(M107="","",RANK(M107,Hilfe!$D$1:$D$176,Wettkampfdaten!$G$12))</f>
        <v/>
      </c>
      <c r="O107" s="139"/>
      <c r="P107" s="144" t="str">
        <f>IF(O107="","",RANK(O107,Hilfe!$E$1:$E$176,Wettkampfdaten!$G$13))</f>
        <v/>
      </c>
      <c r="Q107" s="139"/>
      <c r="R107" s="144" t="str">
        <f>IF(Q107="","",RANK(Q107,Hilfe!$F$1:$F$176,Wettkampfdaten!$G$14))</f>
        <v/>
      </c>
      <c r="S107" s="173" t="str">
        <f t="shared" si="2"/>
        <v/>
      </c>
      <c r="T107" s="170" t="str">
        <f>IF(S107="","",RANK(S107,Hilfe!$G$1:$G$176,1))</f>
        <v/>
      </c>
      <c r="U107" s="55" t="str">
        <f>Wettkampfdaten!$A$3</f>
        <v>KiLa Wettkampf Altenstadt 2024</v>
      </c>
      <c r="V107" s="56" t="str">
        <f>Wettkampfdaten!$D$3</f>
        <v>08./09.06.2024</v>
      </c>
      <c r="W107" s="58" t="str">
        <f>Wettkampfdaten!$F$3</f>
        <v>Altenstadt</v>
      </c>
      <c r="X107" s="57" t="s">
        <v>30</v>
      </c>
      <c r="Y107" s="24" t="str">
        <f>IF(Wettkampfdaten!$F$9="","",Wettkampfdaten!$F$9)</f>
        <v>Gehen</v>
      </c>
      <c r="Z107" s="24" t="str">
        <f>IF(Wettkampfdaten!$F$10="","",Wettkampfdaten!$F$10)</f>
        <v>5-Sprung</v>
      </c>
      <c r="AA107" s="24" t="str">
        <f>IF(Wettkampfdaten!$F$11="","",Wettkampfdaten!$F$11)</f>
        <v>Schlagwurf (Stab)</v>
      </c>
      <c r="AB107" s="24" t="str">
        <f>IF(Wettkampfdaten!$F$12="","",Wettkampfdaten!$F$12)</f>
        <v>Hindernissprint-Staffel</v>
      </c>
      <c r="AC107" s="24" t="str">
        <f>IF(Wettkampfdaten!$F$13="","",Wettkampfdaten!$F$13)</f>
        <v/>
      </c>
      <c r="AD107" s="24" t="str">
        <f>IF(Wettkampfdaten!$F$14="","",Wettkampfdaten!$F$14)</f>
        <v/>
      </c>
    </row>
    <row r="108" spans="1:30" x14ac:dyDescent="0.2">
      <c r="A108" s="146" t="str">
        <f>IF('U12'!B108="","",'U12'!B108)</f>
        <v/>
      </c>
      <c r="B108" s="151" t="str">
        <f>IF('U12'!C108="","",'U12'!C108)</f>
        <v/>
      </c>
      <c r="C108" s="152" t="str">
        <f>IF('U12'!D108="","",'U12'!D108)</f>
        <v/>
      </c>
      <c r="D108" s="155" t="str">
        <f>IF('U12'!H108="","",'U12'!H108)</f>
        <v/>
      </c>
      <c r="E108" s="153" t="str">
        <f>IF('U12'!E108="","",'U12'!E108)</f>
        <v/>
      </c>
      <c r="F108" s="154" t="str">
        <f>IF('U12'!F108="","",'U12'!F108)</f>
        <v/>
      </c>
      <c r="G108" s="289"/>
      <c r="H108" s="144" t="str">
        <f>IF(G108="","",RANK(G108,Hilfe!$A$1:$A$176,Wettkampfdaten!$G$9))</f>
        <v/>
      </c>
      <c r="I108" s="289"/>
      <c r="J108" s="144" t="str">
        <f>IF(I108="","",RANK(I108,Hilfe!$B$1:$B$176,Wettkampfdaten!$G$10))</f>
        <v/>
      </c>
      <c r="K108" s="289"/>
      <c r="L108" s="144" t="str">
        <f>IF(K108="","",RANK(K108,Hilfe!$C$1:$C$176,Wettkampfdaten!$G$11))</f>
        <v/>
      </c>
      <c r="M108" s="289"/>
      <c r="N108" s="144" t="str">
        <f>IF(M108="","",RANK(M108,Hilfe!$D$1:$D$176,Wettkampfdaten!$G$12))</f>
        <v/>
      </c>
      <c r="O108" s="140"/>
      <c r="P108" s="144" t="str">
        <f>IF(O108="","",RANK(O108,Hilfe!$E$1:$E$176,Wettkampfdaten!$G$13))</f>
        <v/>
      </c>
      <c r="Q108" s="140"/>
      <c r="R108" s="144" t="str">
        <f>IF(Q108="","",RANK(Q108,Hilfe!$F$1:$F$176,Wettkampfdaten!$G$14))</f>
        <v/>
      </c>
      <c r="S108" s="174" t="str">
        <f t="shared" si="2"/>
        <v/>
      </c>
      <c r="T108" s="171" t="str">
        <f>IF(S108="","",RANK(S108,Hilfe!$G$1:$G$176,1))</f>
        <v/>
      </c>
      <c r="U108" s="55" t="str">
        <f>Wettkampfdaten!$A$3</f>
        <v>KiLa Wettkampf Altenstadt 2024</v>
      </c>
      <c r="V108" s="56" t="str">
        <f>Wettkampfdaten!$D$3</f>
        <v>08./09.06.2024</v>
      </c>
      <c r="W108" s="58" t="str">
        <f>Wettkampfdaten!$F$3</f>
        <v>Altenstadt</v>
      </c>
      <c r="X108" s="57" t="s">
        <v>30</v>
      </c>
      <c r="Y108" s="24" t="str">
        <f>IF(Wettkampfdaten!$F$9="","",Wettkampfdaten!$F$9)</f>
        <v>Gehen</v>
      </c>
      <c r="Z108" s="24" t="str">
        <f>IF(Wettkampfdaten!$F$10="","",Wettkampfdaten!$F$10)</f>
        <v>5-Sprung</v>
      </c>
      <c r="AA108" s="24" t="str">
        <f>IF(Wettkampfdaten!$F$11="","",Wettkampfdaten!$F$11)</f>
        <v>Schlagwurf (Stab)</v>
      </c>
      <c r="AB108" s="24" t="str">
        <f>IF(Wettkampfdaten!$F$12="","",Wettkampfdaten!$F$12)</f>
        <v>Hindernissprint-Staffel</v>
      </c>
      <c r="AC108" s="24" t="str">
        <f>IF(Wettkampfdaten!$F$13="","",Wettkampfdaten!$F$13)</f>
        <v/>
      </c>
      <c r="AD108" s="24" t="str">
        <f>IF(Wettkampfdaten!$F$14="","",Wettkampfdaten!$F$14)</f>
        <v/>
      </c>
    </row>
    <row r="109" spans="1:30" x14ac:dyDescent="0.2">
      <c r="A109" s="146" t="str">
        <f>IF('U12'!B109="","",'U12'!B109)</f>
        <v/>
      </c>
      <c r="B109" s="151" t="str">
        <f>IF('U12'!C109="","",'U12'!C109)</f>
        <v/>
      </c>
      <c r="C109" s="152" t="str">
        <f>IF('U12'!D109="","",'U12'!D109)</f>
        <v/>
      </c>
      <c r="D109" s="151" t="str">
        <f>IF('U12'!H109="","",'U12'!H109)</f>
        <v/>
      </c>
      <c r="E109" s="153" t="str">
        <f>IF('U12'!E109="","",'U12'!E109)</f>
        <v/>
      </c>
      <c r="F109" s="154" t="str">
        <f>IF('U12'!F109="","",'U12'!F109)</f>
        <v/>
      </c>
      <c r="G109" s="288"/>
      <c r="H109" s="144" t="str">
        <f>IF(G109="","",RANK(G109,Hilfe!$A$1:$A$176,Wettkampfdaten!$G$9))</f>
        <v/>
      </c>
      <c r="I109" s="288"/>
      <c r="J109" s="144" t="str">
        <f>IF(I109="","",RANK(I109,Hilfe!$B$1:$B$176,Wettkampfdaten!$G$10))</f>
        <v/>
      </c>
      <c r="K109" s="288"/>
      <c r="L109" s="144" t="str">
        <f>IF(K109="","",RANK(K109,Hilfe!$C$1:$C$176,Wettkampfdaten!$G$11))</f>
        <v/>
      </c>
      <c r="M109" s="288"/>
      <c r="N109" s="144" t="str">
        <f>IF(M109="","",RANK(M109,Hilfe!$D$1:$D$176,Wettkampfdaten!$G$12))</f>
        <v/>
      </c>
      <c r="O109" s="139"/>
      <c r="P109" s="144" t="str">
        <f>IF(O109="","",RANK(O109,Hilfe!$E$1:$E$176,Wettkampfdaten!$G$13))</f>
        <v/>
      </c>
      <c r="Q109" s="139"/>
      <c r="R109" s="144" t="str">
        <f>IF(Q109="","",RANK(Q109,Hilfe!$F$1:$F$176,Wettkampfdaten!$G$14))</f>
        <v/>
      </c>
      <c r="S109" s="173" t="str">
        <f t="shared" si="2"/>
        <v/>
      </c>
      <c r="T109" s="170" t="str">
        <f>IF(S109="","",RANK(S109,Hilfe!$G$1:$G$176,1))</f>
        <v/>
      </c>
      <c r="U109" s="55" t="str">
        <f>Wettkampfdaten!$A$3</f>
        <v>KiLa Wettkampf Altenstadt 2024</v>
      </c>
      <c r="V109" s="56" t="str">
        <f>Wettkampfdaten!$D$3</f>
        <v>08./09.06.2024</v>
      </c>
      <c r="W109" s="58" t="str">
        <f>Wettkampfdaten!$F$3</f>
        <v>Altenstadt</v>
      </c>
      <c r="X109" s="57" t="s">
        <v>30</v>
      </c>
      <c r="Y109" s="24" t="str">
        <f>IF(Wettkampfdaten!$F$9="","",Wettkampfdaten!$F$9)</f>
        <v>Gehen</v>
      </c>
      <c r="Z109" s="24" t="str">
        <f>IF(Wettkampfdaten!$F$10="","",Wettkampfdaten!$F$10)</f>
        <v>5-Sprung</v>
      </c>
      <c r="AA109" s="24" t="str">
        <f>IF(Wettkampfdaten!$F$11="","",Wettkampfdaten!$F$11)</f>
        <v>Schlagwurf (Stab)</v>
      </c>
      <c r="AB109" s="24" t="str">
        <f>IF(Wettkampfdaten!$F$12="","",Wettkampfdaten!$F$12)</f>
        <v>Hindernissprint-Staffel</v>
      </c>
      <c r="AC109" s="24" t="str">
        <f>IF(Wettkampfdaten!$F$13="","",Wettkampfdaten!$F$13)</f>
        <v/>
      </c>
      <c r="AD109" s="24" t="str">
        <f>IF(Wettkampfdaten!$F$14="","",Wettkampfdaten!$F$14)</f>
        <v/>
      </c>
    </row>
    <row r="110" spans="1:30" x14ac:dyDescent="0.2">
      <c r="A110" s="146" t="str">
        <f>IF('U12'!B110="","",'U12'!B110)</f>
        <v/>
      </c>
      <c r="B110" s="151" t="str">
        <f>IF('U12'!C110="","",'U12'!C110)</f>
        <v/>
      </c>
      <c r="C110" s="152" t="str">
        <f>IF('U12'!D110="","",'U12'!D110)</f>
        <v/>
      </c>
      <c r="D110" s="155" t="str">
        <f>IF('U12'!H110="","",'U12'!H110)</f>
        <v/>
      </c>
      <c r="E110" s="153" t="str">
        <f>IF('U12'!E110="","",'U12'!E110)</f>
        <v/>
      </c>
      <c r="F110" s="154" t="str">
        <f>IF('U12'!F110="","",'U12'!F110)</f>
        <v/>
      </c>
      <c r="G110" s="289"/>
      <c r="H110" s="144" t="str">
        <f>IF(G110="","",RANK(G110,Hilfe!$A$1:$A$176,Wettkampfdaten!$G$9))</f>
        <v/>
      </c>
      <c r="I110" s="289"/>
      <c r="J110" s="144" t="str">
        <f>IF(I110="","",RANK(I110,Hilfe!$B$1:$B$176,Wettkampfdaten!$G$10))</f>
        <v/>
      </c>
      <c r="K110" s="289"/>
      <c r="L110" s="144" t="str">
        <f>IF(K110="","",RANK(K110,Hilfe!$C$1:$C$176,Wettkampfdaten!$G$11))</f>
        <v/>
      </c>
      <c r="M110" s="289"/>
      <c r="N110" s="144" t="str">
        <f>IF(M110="","",RANK(M110,Hilfe!$D$1:$D$176,Wettkampfdaten!$G$12))</f>
        <v/>
      </c>
      <c r="O110" s="140"/>
      <c r="P110" s="144" t="str">
        <f>IF(O110="","",RANK(O110,Hilfe!$E$1:$E$176,Wettkampfdaten!$G$13))</f>
        <v/>
      </c>
      <c r="Q110" s="140"/>
      <c r="R110" s="144" t="str">
        <f>IF(Q110="","",RANK(Q110,Hilfe!$F$1:$F$176,Wettkampfdaten!$G$14))</f>
        <v/>
      </c>
      <c r="S110" s="174" t="str">
        <f t="shared" si="2"/>
        <v/>
      </c>
      <c r="T110" s="171" t="str">
        <f>IF(S110="","",RANK(S110,Hilfe!$G$1:$G$176,1))</f>
        <v/>
      </c>
      <c r="U110" s="55" t="str">
        <f>Wettkampfdaten!$A$3</f>
        <v>KiLa Wettkampf Altenstadt 2024</v>
      </c>
      <c r="V110" s="56" t="str">
        <f>Wettkampfdaten!$D$3</f>
        <v>08./09.06.2024</v>
      </c>
      <c r="W110" s="58" t="str">
        <f>Wettkampfdaten!$F$3</f>
        <v>Altenstadt</v>
      </c>
      <c r="X110" s="57" t="s">
        <v>30</v>
      </c>
      <c r="Y110" s="24" t="str">
        <f>IF(Wettkampfdaten!$F$9="","",Wettkampfdaten!$F$9)</f>
        <v>Gehen</v>
      </c>
      <c r="Z110" s="24" t="str">
        <f>IF(Wettkampfdaten!$F$10="","",Wettkampfdaten!$F$10)</f>
        <v>5-Sprung</v>
      </c>
      <c r="AA110" s="24" t="str">
        <f>IF(Wettkampfdaten!$F$11="","",Wettkampfdaten!$F$11)</f>
        <v>Schlagwurf (Stab)</v>
      </c>
      <c r="AB110" s="24" t="str">
        <f>IF(Wettkampfdaten!$F$12="","",Wettkampfdaten!$F$12)</f>
        <v>Hindernissprint-Staffel</v>
      </c>
      <c r="AC110" s="24" t="str">
        <f>IF(Wettkampfdaten!$F$13="","",Wettkampfdaten!$F$13)</f>
        <v/>
      </c>
      <c r="AD110" s="24" t="str">
        <f>IF(Wettkampfdaten!$F$14="","",Wettkampfdaten!$F$14)</f>
        <v/>
      </c>
    </row>
    <row r="111" spans="1:30" ht="15.75" thickBot="1" x14ac:dyDescent="0.25">
      <c r="A111" s="156" t="str">
        <f>IF('U12'!B111="","",'U12'!B111)</f>
        <v/>
      </c>
      <c r="B111" s="157" t="str">
        <f>IF('U12'!C111="","",'U12'!C111)</f>
        <v/>
      </c>
      <c r="C111" s="158" t="str">
        <f>IF('U12'!D111="","",'U12'!D111)</f>
        <v/>
      </c>
      <c r="D111" s="157" t="str">
        <f>IF('U12'!H111="","",'U12'!H111)</f>
        <v/>
      </c>
      <c r="E111" s="159" t="str">
        <f>IF('U12'!E111="","",'U12'!E111)</f>
        <v/>
      </c>
      <c r="F111" s="160" t="str">
        <f>IF('U12'!F111="","",'U12'!F111)</f>
        <v/>
      </c>
      <c r="G111" s="292"/>
      <c r="H111" s="145" t="str">
        <f>IF(G111="","",RANK(G111,Hilfe!$A$1:$A$176,Wettkampfdaten!$G$9))</f>
        <v/>
      </c>
      <c r="I111" s="292"/>
      <c r="J111" s="145" t="str">
        <f>IF(I111="","",RANK(I111,Hilfe!$B$1:$B$176,Wettkampfdaten!$G$10))</f>
        <v/>
      </c>
      <c r="K111" s="292"/>
      <c r="L111" s="145" t="str">
        <f>IF(K111="","",RANK(K111,Hilfe!$C$1:$C$176,Wettkampfdaten!$G$11))</f>
        <v/>
      </c>
      <c r="M111" s="292"/>
      <c r="N111" s="145" t="str">
        <f>IF(M111="","",RANK(M111,Hilfe!$D$1:$D$176,Wettkampfdaten!$G$12))</f>
        <v/>
      </c>
      <c r="O111" s="141"/>
      <c r="P111" s="145" t="str">
        <f>IF(O111="","",RANK(O111,Hilfe!$E$1:$E$176,Wettkampfdaten!$G$13))</f>
        <v/>
      </c>
      <c r="Q111" s="141"/>
      <c r="R111" s="145" t="str">
        <f>IF(Q111="","",RANK(Q111,Hilfe!$F$1:$F$176,Wettkampfdaten!$G$14))</f>
        <v/>
      </c>
      <c r="S111" s="175" t="str">
        <f t="shared" si="2"/>
        <v/>
      </c>
      <c r="T111" s="176" t="str">
        <f>IF(S111="","",RANK(S111,Hilfe!$G$1:$G$176,1))</f>
        <v/>
      </c>
      <c r="U111" s="55" t="str">
        <f>Wettkampfdaten!$A$3</f>
        <v>KiLa Wettkampf Altenstadt 2024</v>
      </c>
      <c r="V111" s="56" t="str">
        <f>Wettkampfdaten!$D$3</f>
        <v>08./09.06.2024</v>
      </c>
      <c r="W111" s="58" t="str">
        <f>Wettkampfdaten!$F$3</f>
        <v>Altenstadt</v>
      </c>
      <c r="X111" s="57" t="s">
        <v>30</v>
      </c>
      <c r="Y111" s="24" t="str">
        <f>IF(Wettkampfdaten!$F$9="","",Wettkampfdaten!$F$9)</f>
        <v>Gehen</v>
      </c>
      <c r="Z111" s="24" t="str">
        <f>IF(Wettkampfdaten!$F$10="","",Wettkampfdaten!$F$10)</f>
        <v>5-Sprung</v>
      </c>
      <c r="AA111" s="24" t="str">
        <f>IF(Wettkampfdaten!$F$11="","",Wettkampfdaten!$F$11)</f>
        <v>Schlagwurf (Stab)</v>
      </c>
      <c r="AB111" s="24" t="str">
        <f>IF(Wettkampfdaten!$F$12="","",Wettkampfdaten!$F$12)</f>
        <v>Hindernissprint-Staffel</v>
      </c>
      <c r="AC111" s="24" t="str">
        <f>IF(Wettkampfdaten!$F$13="","",Wettkampfdaten!$F$13)</f>
        <v/>
      </c>
      <c r="AD111" s="24" t="str">
        <f>IF(Wettkampfdaten!$F$14="","",Wettkampfdaten!$F$14)</f>
        <v/>
      </c>
    </row>
    <row r="112" spans="1:30" x14ac:dyDescent="0.2">
      <c r="A112" s="240" t="str">
        <f>IF('U12'!B112="","",'U12'!B112)</f>
        <v/>
      </c>
      <c r="B112" s="233" t="str">
        <f>IF('U12'!C112="","",'U12'!C112)</f>
        <v/>
      </c>
      <c r="C112" s="241" t="str">
        <f>IF('U12'!D112="","",'U12'!D112)</f>
        <v/>
      </c>
      <c r="D112" s="233" t="str">
        <f>IF('U12'!H112="","",'U12'!H112)</f>
        <v/>
      </c>
      <c r="E112" s="242" t="str">
        <f>IF('U12'!E112="","",'U12'!E112)</f>
        <v/>
      </c>
      <c r="F112" s="243" t="str">
        <f>IF('U12'!F112="","",'U12'!F112)</f>
        <v/>
      </c>
      <c r="G112" s="293"/>
      <c r="H112" s="182" t="str">
        <f>IF(G112="","",RANK(G112,Hilfe!$A$1:$A$176,Wettkampfdaten!$G$9))</f>
        <v/>
      </c>
      <c r="I112" s="293"/>
      <c r="J112" s="182" t="str">
        <f>IF(I112="","",RANK(I112,Hilfe!$B$1:$B$176,Wettkampfdaten!$G$10))</f>
        <v/>
      </c>
      <c r="K112" s="293"/>
      <c r="L112" s="182" t="str">
        <f>IF(K112="","",RANK(K112,Hilfe!$C$1:$C$176,Wettkampfdaten!$G$11))</f>
        <v/>
      </c>
      <c r="M112" s="293"/>
      <c r="N112" s="182" t="str">
        <f>IF(M112="","",RANK(M112,Hilfe!$D$1:$D$176,Wettkampfdaten!$G$12))</f>
        <v/>
      </c>
      <c r="O112" s="181"/>
      <c r="P112" s="182" t="str">
        <f>IF(O112="","",RANK(O112,Hilfe!$E$1:$E$176,Wettkampfdaten!$G$13))</f>
        <v/>
      </c>
      <c r="Q112" s="181"/>
      <c r="R112" s="182" t="str">
        <f>IF(Q112="","",RANK(Q112,Hilfe!$F$1:$F$176,Wettkampfdaten!$G$14))</f>
        <v/>
      </c>
      <c r="S112" s="183" t="str">
        <f t="shared" si="2"/>
        <v/>
      </c>
      <c r="T112" s="171" t="str">
        <f>IF(S112="","",RANK(S112,Hilfe!$G$1:$G$176,1))</f>
        <v/>
      </c>
      <c r="U112" s="55" t="str">
        <f>Wettkampfdaten!$A$3</f>
        <v>KiLa Wettkampf Altenstadt 2024</v>
      </c>
      <c r="V112" s="56" t="str">
        <f>Wettkampfdaten!$D$3</f>
        <v>08./09.06.2024</v>
      </c>
      <c r="W112" s="58" t="str">
        <f>Wettkampfdaten!$F$3</f>
        <v>Altenstadt</v>
      </c>
      <c r="X112" s="57" t="s">
        <v>30</v>
      </c>
      <c r="Y112" s="24" t="str">
        <f>IF(Wettkampfdaten!$F$9="","",Wettkampfdaten!$F$9)</f>
        <v>Gehen</v>
      </c>
      <c r="Z112" s="24" t="str">
        <f>IF(Wettkampfdaten!$F$10="","",Wettkampfdaten!$F$10)</f>
        <v>5-Sprung</v>
      </c>
      <c r="AA112" s="24" t="str">
        <f>IF(Wettkampfdaten!$F$11="","",Wettkampfdaten!$F$11)</f>
        <v>Schlagwurf (Stab)</v>
      </c>
      <c r="AB112" s="24" t="str">
        <f>IF(Wettkampfdaten!$F$12="","",Wettkampfdaten!$F$12)</f>
        <v>Hindernissprint-Staffel</v>
      </c>
      <c r="AC112" s="24" t="str">
        <f>IF(Wettkampfdaten!$F$13="","",Wettkampfdaten!$F$13)</f>
        <v/>
      </c>
      <c r="AD112" s="24" t="str">
        <f>IF(Wettkampfdaten!$F$14="","",Wettkampfdaten!$F$14)</f>
        <v/>
      </c>
    </row>
    <row r="113" spans="1:30" x14ac:dyDescent="0.2">
      <c r="A113" s="228" t="str">
        <f>IF('U12'!B113="","",'U12'!B113)</f>
        <v/>
      </c>
      <c r="B113" s="229" t="str">
        <f>IF('U12'!C113="","",'U12'!C113)</f>
        <v/>
      </c>
      <c r="C113" s="230" t="str">
        <f>IF('U12'!D113="","",'U12'!D113)</f>
        <v/>
      </c>
      <c r="D113" s="229" t="str">
        <f>IF('U12'!H113="","",'U12'!H113)</f>
        <v/>
      </c>
      <c r="E113" s="231" t="str">
        <f>IF('U12'!E113="","",'U12'!E113)</f>
        <v/>
      </c>
      <c r="F113" s="232" t="str">
        <f>IF('U12'!F113="","",'U12'!F113)</f>
        <v/>
      </c>
      <c r="G113" s="288"/>
      <c r="H113" s="144" t="str">
        <f>IF(G113="","",RANK(G113,Hilfe!$A$1:$A$176,Wettkampfdaten!$G$9))</f>
        <v/>
      </c>
      <c r="I113" s="288"/>
      <c r="J113" s="144" t="str">
        <f>IF(I113="","",RANK(I113,Hilfe!$B$1:$B$176,Wettkampfdaten!$G$10))</f>
        <v/>
      </c>
      <c r="K113" s="288"/>
      <c r="L113" s="144" t="str">
        <f>IF(K113="","",RANK(K113,Hilfe!$C$1:$C$176,Wettkampfdaten!$G$11))</f>
        <v/>
      </c>
      <c r="M113" s="288"/>
      <c r="N113" s="144" t="str">
        <f>IF(M113="","",RANK(M113,Hilfe!$D$1:$D$176,Wettkampfdaten!$G$12))</f>
        <v/>
      </c>
      <c r="O113" s="139"/>
      <c r="P113" s="144" t="str">
        <f>IF(O113="","",RANK(O113,Hilfe!$E$1:$E$176,Wettkampfdaten!$G$13))</f>
        <v/>
      </c>
      <c r="Q113" s="139"/>
      <c r="R113" s="144" t="str">
        <f>IF(Q113="","",RANK(Q113,Hilfe!$F$1:$F$176,Wettkampfdaten!$G$14))</f>
        <v/>
      </c>
      <c r="S113" s="173" t="str">
        <f t="shared" si="2"/>
        <v/>
      </c>
      <c r="T113" s="170" t="str">
        <f>IF(S113="","",RANK(S113,Hilfe!$G$1:$G$176,1))</f>
        <v/>
      </c>
      <c r="U113" s="55" t="str">
        <f>Wettkampfdaten!$A$3</f>
        <v>KiLa Wettkampf Altenstadt 2024</v>
      </c>
      <c r="V113" s="56" t="str">
        <f>Wettkampfdaten!$D$3</f>
        <v>08./09.06.2024</v>
      </c>
      <c r="W113" s="58" t="str">
        <f>Wettkampfdaten!$F$3</f>
        <v>Altenstadt</v>
      </c>
      <c r="X113" s="57" t="s">
        <v>30</v>
      </c>
      <c r="Y113" s="24" t="str">
        <f>IF(Wettkampfdaten!$F$9="","",Wettkampfdaten!$F$9)</f>
        <v>Gehen</v>
      </c>
      <c r="Z113" s="24" t="str">
        <f>IF(Wettkampfdaten!$F$10="","",Wettkampfdaten!$F$10)</f>
        <v>5-Sprung</v>
      </c>
      <c r="AA113" s="24" t="str">
        <f>IF(Wettkampfdaten!$F$11="","",Wettkampfdaten!$F$11)</f>
        <v>Schlagwurf (Stab)</v>
      </c>
      <c r="AB113" s="24" t="str">
        <f>IF(Wettkampfdaten!$F$12="","",Wettkampfdaten!$F$12)</f>
        <v>Hindernissprint-Staffel</v>
      </c>
      <c r="AC113" s="24" t="str">
        <f>IF(Wettkampfdaten!$F$13="","",Wettkampfdaten!$F$13)</f>
        <v/>
      </c>
      <c r="AD113" s="24" t="str">
        <f>IF(Wettkampfdaten!$F$14="","",Wettkampfdaten!$F$14)</f>
        <v/>
      </c>
    </row>
    <row r="114" spans="1:30" x14ac:dyDescent="0.2">
      <c r="A114" s="228" t="str">
        <f>IF('U12'!B114="","",'U12'!B114)</f>
        <v/>
      </c>
      <c r="B114" s="229" t="str">
        <f>IF('U12'!C114="","",'U12'!C114)</f>
        <v/>
      </c>
      <c r="C114" s="230" t="str">
        <f>IF('U12'!D114="","",'U12'!D114)</f>
        <v/>
      </c>
      <c r="D114" s="233" t="str">
        <f>IF('U12'!H114="","",'U12'!H114)</f>
        <v/>
      </c>
      <c r="E114" s="231" t="str">
        <f>IF('U12'!E114="","",'U12'!E114)</f>
        <v/>
      </c>
      <c r="F114" s="232" t="str">
        <f>IF('U12'!F114="","",'U12'!F114)</f>
        <v/>
      </c>
      <c r="G114" s="289"/>
      <c r="H114" s="144" t="str">
        <f>IF(G114="","",RANK(G114,Hilfe!$A$1:$A$176,Wettkampfdaten!$G$9))</f>
        <v/>
      </c>
      <c r="I114" s="289"/>
      <c r="J114" s="144" t="str">
        <f>IF(I114="","",RANK(I114,Hilfe!$B$1:$B$176,Wettkampfdaten!$G$10))</f>
        <v/>
      </c>
      <c r="K114" s="289"/>
      <c r="L114" s="144" t="str">
        <f>IF(K114="","",RANK(K114,Hilfe!$C$1:$C$176,Wettkampfdaten!$G$11))</f>
        <v/>
      </c>
      <c r="M114" s="289"/>
      <c r="N114" s="144" t="str">
        <f>IF(M114="","",RANK(M114,Hilfe!$D$1:$D$176,Wettkampfdaten!$G$12))</f>
        <v/>
      </c>
      <c r="O114" s="140"/>
      <c r="P114" s="144" t="str">
        <f>IF(O114="","",RANK(O114,Hilfe!$E$1:$E$176,Wettkampfdaten!$G$13))</f>
        <v/>
      </c>
      <c r="Q114" s="140"/>
      <c r="R114" s="144" t="str">
        <f>IF(Q114="","",RANK(Q114,Hilfe!$F$1:$F$176,Wettkampfdaten!$G$14))</f>
        <v/>
      </c>
      <c r="S114" s="174" t="str">
        <f t="shared" si="2"/>
        <v/>
      </c>
      <c r="T114" s="171" t="str">
        <f>IF(S114="","",RANK(S114,Hilfe!$G$1:$G$176,1))</f>
        <v/>
      </c>
      <c r="U114" s="55" t="str">
        <f>Wettkampfdaten!$A$3</f>
        <v>KiLa Wettkampf Altenstadt 2024</v>
      </c>
      <c r="V114" s="56" t="str">
        <f>Wettkampfdaten!$D$3</f>
        <v>08./09.06.2024</v>
      </c>
      <c r="W114" s="58" t="str">
        <f>Wettkampfdaten!$F$3</f>
        <v>Altenstadt</v>
      </c>
      <c r="X114" s="57" t="s">
        <v>30</v>
      </c>
      <c r="Y114" s="24" t="str">
        <f>IF(Wettkampfdaten!$F$9="","",Wettkampfdaten!$F$9)</f>
        <v>Gehen</v>
      </c>
      <c r="Z114" s="24" t="str">
        <f>IF(Wettkampfdaten!$F$10="","",Wettkampfdaten!$F$10)</f>
        <v>5-Sprung</v>
      </c>
      <c r="AA114" s="24" t="str">
        <f>IF(Wettkampfdaten!$F$11="","",Wettkampfdaten!$F$11)</f>
        <v>Schlagwurf (Stab)</v>
      </c>
      <c r="AB114" s="24" t="str">
        <f>IF(Wettkampfdaten!$F$12="","",Wettkampfdaten!$F$12)</f>
        <v>Hindernissprint-Staffel</v>
      </c>
      <c r="AC114" s="24" t="str">
        <f>IF(Wettkampfdaten!$F$13="","",Wettkampfdaten!$F$13)</f>
        <v/>
      </c>
      <c r="AD114" s="24" t="str">
        <f>IF(Wettkampfdaten!$F$14="","",Wettkampfdaten!$F$14)</f>
        <v/>
      </c>
    </row>
    <row r="115" spans="1:30" x14ac:dyDescent="0.2">
      <c r="A115" s="228" t="str">
        <f>IF('U12'!B115="","",'U12'!B115)</f>
        <v/>
      </c>
      <c r="B115" s="229" t="str">
        <f>IF('U12'!C115="","",'U12'!C115)</f>
        <v/>
      </c>
      <c r="C115" s="230" t="str">
        <f>IF('U12'!D115="","",'U12'!D115)</f>
        <v/>
      </c>
      <c r="D115" s="229" t="str">
        <f>IF('U12'!H115="","",'U12'!H115)</f>
        <v/>
      </c>
      <c r="E115" s="231" t="str">
        <f>IF('U12'!E115="","",'U12'!E115)</f>
        <v/>
      </c>
      <c r="F115" s="232" t="str">
        <f>IF('U12'!F115="","",'U12'!F115)</f>
        <v/>
      </c>
      <c r="G115" s="288"/>
      <c r="H115" s="144" t="str">
        <f>IF(G115="","",RANK(G115,Hilfe!$A$1:$A$176,Wettkampfdaten!$G$9))</f>
        <v/>
      </c>
      <c r="I115" s="288"/>
      <c r="J115" s="144" t="str">
        <f>IF(I115="","",RANK(I115,Hilfe!$B$1:$B$176,Wettkampfdaten!$G$10))</f>
        <v/>
      </c>
      <c r="K115" s="288"/>
      <c r="L115" s="144" t="str">
        <f>IF(K115="","",RANK(K115,Hilfe!$C$1:$C$176,Wettkampfdaten!$G$11))</f>
        <v/>
      </c>
      <c r="M115" s="288"/>
      <c r="N115" s="144" t="str">
        <f>IF(M115="","",RANK(M115,Hilfe!$D$1:$D$176,Wettkampfdaten!$G$12))</f>
        <v/>
      </c>
      <c r="O115" s="139"/>
      <c r="P115" s="144" t="str">
        <f>IF(O115="","",RANK(O115,Hilfe!$E$1:$E$176,Wettkampfdaten!$G$13))</f>
        <v/>
      </c>
      <c r="Q115" s="139"/>
      <c r="R115" s="144" t="str">
        <f>IF(Q115="","",RANK(Q115,Hilfe!$F$1:$F$176,Wettkampfdaten!$G$14))</f>
        <v/>
      </c>
      <c r="S115" s="173" t="str">
        <f t="shared" si="2"/>
        <v/>
      </c>
      <c r="T115" s="170" t="str">
        <f>IF(S115="","",RANK(S115,Hilfe!$G$1:$G$176,1))</f>
        <v/>
      </c>
      <c r="U115" s="55" t="str">
        <f>Wettkampfdaten!$A$3</f>
        <v>KiLa Wettkampf Altenstadt 2024</v>
      </c>
      <c r="V115" s="56" t="str">
        <f>Wettkampfdaten!$D$3</f>
        <v>08./09.06.2024</v>
      </c>
      <c r="W115" s="58" t="str">
        <f>Wettkampfdaten!$F$3</f>
        <v>Altenstadt</v>
      </c>
      <c r="X115" s="57" t="s">
        <v>30</v>
      </c>
      <c r="Y115" s="24" t="str">
        <f>IF(Wettkampfdaten!$F$9="","",Wettkampfdaten!$F$9)</f>
        <v>Gehen</v>
      </c>
      <c r="Z115" s="24" t="str">
        <f>IF(Wettkampfdaten!$F$10="","",Wettkampfdaten!$F$10)</f>
        <v>5-Sprung</v>
      </c>
      <c r="AA115" s="24" t="str">
        <f>IF(Wettkampfdaten!$F$11="","",Wettkampfdaten!$F$11)</f>
        <v>Schlagwurf (Stab)</v>
      </c>
      <c r="AB115" s="24" t="str">
        <f>IF(Wettkampfdaten!$F$12="","",Wettkampfdaten!$F$12)</f>
        <v>Hindernissprint-Staffel</v>
      </c>
      <c r="AC115" s="24" t="str">
        <f>IF(Wettkampfdaten!$F$13="","",Wettkampfdaten!$F$13)</f>
        <v/>
      </c>
      <c r="AD115" s="24" t="str">
        <f>IF(Wettkampfdaten!$F$14="","",Wettkampfdaten!$F$14)</f>
        <v/>
      </c>
    </row>
    <row r="116" spans="1:30" x14ac:dyDescent="0.2">
      <c r="A116" s="228" t="str">
        <f>IF('U12'!B116="","",'U12'!B116)</f>
        <v/>
      </c>
      <c r="B116" s="229" t="str">
        <f>IF('U12'!C116="","",'U12'!C116)</f>
        <v/>
      </c>
      <c r="C116" s="230" t="str">
        <f>IF('U12'!D116="","",'U12'!D116)</f>
        <v/>
      </c>
      <c r="D116" s="233" t="str">
        <f>IF('U12'!H116="","",'U12'!H116)</f>
        <v/>
      </c>
      <c r="E116" s="231" t="str">
        <f>IF('U12'!E116="","",'U12'!E116)</f>
        <v/>
      </c>
      <c r="F116" s="232" t="str">
        <f>IF('U12'!F116="","",'U12'!F116)</f>
        <v/>
      </c>
      <c r="G116" s="289"/>
      <c r="H116" s="144" t="str">
        <f>IF(G116="","",RANK(G116,Hilfe!$A$1:$A$176,Wettkampfdaten!$G$9))</f>
        <v/>
      </c>
      <c r="I116" s="289"/>
      <c r="J116" s="144" t="str">
        <f>IF(I116="","",RANK(I116,Hilfe!$B$1:$B$176,Wettkampfdaten!$G$10))</f>
        <v/>
      </c>
      <c r="K116" s="289"/>
      <c r="L116" s="144" t="str">
        <f>IF(K116="","",RANK(K116,Hilfe!$C$1:$C$176,Wettkampfdaten!$G$11))</f>
        <v/>
      </c>
      <c r="M116" s="289"/>
      <c r="N116" s="144" t="str">
        <f>IF(M116="","",RANK(M116,Hilfe!$D$1:$D$176,Wettkampfdaten!$G$12))</f>
        <v/>
      </c>
      <c r="O116" s="140"/>
      <c r="P116" s="144" t="str">
        <f>IF(O116="","",RANK(O116,Hilfe!$E$1:$E$176,Wettkampfdaten!$G$13))</f>
        <v/>
      </c>
      <c r="Q116" s="140"/>
      <c r="R116" s="144" t="str">
        <f>IF(Q116="","",RANK(Q116,Hilfe!$F$1:$F$176,Wettkampfdaten!$G$14))</f>
        <v/>
      </c>
      <c r="S116" s="174" t="str">
        <f t="shared" si="2"/>
        <v/>
      </c>
      <c r="T116" s="171" t="str">
        <f>IF(S116="","",RANK(S116,Hilfe!$G$1:$G$176,1))</f>
        <v/>
      </c>
      <c r="U116" s="55" t="str">
        <f>Wettkampfdaten!$A$3</f>
        <v>KiLa Wettkampf Altenstadt 2024</v>
      </c>
      <c r="V116" s="56" t="str">
        <f>Wettkampfdaten!$D$3</f>
        <v>08./09.06.2024</v>
      </c>
      <c r="W116" s="58" t="str">
        <f>Wettkampfdaten!$F$3</f>
        <v>Altenstadt</v>
      </c>
      <c r="X116" s="57" t="s">
        <v>30</v>
      </c>
      <c r="Y116" s="24" t="str">
        <f>IF(Wettkampfdaten!$F$9="","",Wettkampfdaten!$F$9)</f>
        <v>Gehen</v>
      </c>
      <c r="Z116" s="24" t="str">
        <f>IF(Wettkampfdaten!$F$10="","",Wettkampfdaten!$F$10)</f>
        <v>5-Sprung</v>
      </c>
      <c r="AA116" s="24" t="str">
        <f>IF(Wettkampfdaten!$F$11="","",Wettkampfdaten!$F$11)</f>
        <v>Schlagwurf (Stab)</v>
      </c>
      <c r="AB116" s="24" t="str">
        <f>IF(Wettkampfdaten!$F$12="","",Wettkampfdaten!$F$12)</f>
        <v>Hindernissprint-Staffel</v>
      </c>
      <c r="AC116" s="24" t="str">
        <f>IF(Wettkampfdaten!$F$13="","",Wettkampfdaten!$F$13)</f>
        <v/>
      </c>
      <c r="AD116" s="24" t="str">
        <f>IF(Wettkampfdaten!$F$14="","",Wettkampfdaten!$F$14)</f>
        <v/>
      </c>
    </row>
    <row r="117" spans="1:30" x14ac:dyDescent="0.2">
      <c r="A117" s="228" t="str">
        <f>IF('U12'!B117="","",'U12'!B117)</f>
        <v/>
      </c>
      <c r="B117" s="229" t="str">
        <f>IF('U12'!C117="","",'U12'!C117)</f>
        <v/>
      </c>
      <c r="C117" s="230" t="str">
        <f>IF('U12'!D117="","",'U12'!D117)</f>
        <v/>
      </c>
      <c r="D117" s="229" t="str">
        <f>IF('U12'!H117="","",'U12'!H117)</f>
        <v/>
      </c>
      <c r="E117" s="231" t="str">
        <f>IF('U12'!E117="","",'U12'!E117)</f>
        <v/>
      </c>
      <c r="F117" s="232" t="str">
        <f>IF('U12'!F117="","",'U12'!F117)</f>
        <v/>
      </c>
      <c r="G117" s="288"/>
      <c r="H117" s="144" t="str">
        <f>IF(G117="","",RANK(G117,Hilfe!$A$1:$A$176,Wettkampfdaten!$G$9))</f>
        <v/>
      </c>
      <c r="I117" s="288"/>
      <c r="J117" s="144" t="str">
        <f>IF(I117="","",RANK(I117,Hilfe!$B$1:$B$176,Wettkampfdaten!$G$10))</f>
        <v/>
      </c>
      <c r="K117" s="288"/>
      <c r="L117" s="144" t="str">
        <f>IF(K117="","",RANK(K117,Hilfe!$C$1:$C$176,Wettkampfdaten!$G$11))</f>
        <v/>
      </c>
      <c r="M117" s="288"/>
      <c r="N117" s="144" t="str">
        <f>IF(M117="","",RANK(M117,Hilfe!$D$1:$D$176,Wettkampfdaten!$G$12))</f>
        <v/>
      </c>
      <c r="O117" s="139"/>
      <c r="P117" s="144" t="str">
        <f>IF(O117="","",RANK(O117,Hilfe!$E$1:$E$176,Wettkampfdaten!$G$13))</f>
        <v/>
      </c>
      <c r="Q117" s="139"/>
      <c r="R117" s="144" t="str">
        <f>IF(Q117="","",RANK(Q117,Hilfe!$F$1:$F$176,Wettkampfdaten!$G$14))</f>
        <v/>
      </c>
      <c r="S117" s="173" t="str">
        <f t="shared" si="2"/>
        <v/>
      </c>
      <c r="T117" s="170" t="str">
        <f>IF(S117="","",RANK(S117,Hilfe!$G$1:$G$176,1))</f>
        <v/>
      </c>
      <c r="U117" s="55" t="str">
        <f>Wettkampfdaten!$A$3</f>
        <v>KiLa Wettkampf Altenstadt 2024</v>
      </c>
      <c r="V117" s="56" t="str">
        <f>Wettkampfdaten!$D$3</f>
        <v>08./09.06.2024</v>
      </c>
      <c r="W117" s="58" t="str">
        <f>Wettkampfdaten!$F$3</f>
        <v>Altenstadt</v>
      </c>
      <c r="X117" s="57" t="s">
        <v>30</v>
      </c>
      <c r="Y117" s="24" t="str">
        <f>IF(Wettkampfdaten!$F$9="","",Wettkampfdaten!$F$9)</f>
        <v>Gehen</v>
      </c>
      <c r="Z117" s="24" t="str">
        <f>IF(Wettkampfdaten!$F$10="","",Wettkampfdaten!$F$10)</f>
        <v>5-Sprung</v>
      </c>
      <c r="AA117" s="24" t="str">
        <f>IF(Wettkampfdaten!$F$11="","",Wettkampfdaten!$F$11)</f>
        <v>Schlagwurf (Stab)</v>
      </c>
      <c r="AB117" s="24" t="str">
        <f>IF(Wettkampfdaten!$F$12="","",Wettkampfdaten!$F$12)</f>
        <v>Hindernissprint-Staffel</v>
      </c>
      <c r="AC117" s="24" t="str">
        <f>IF(Wettkampfdaten!$F$13="","",Wettkampfdaten!$F$13)</f>
        <v/>
      </c>
      <c r="AD117" s="24" t="str">
        <f>IF(Wettkampfdaten!$F$14="","",Wettkampfdaten!$F$14)</f>
        <v/>
      </c>
    </row>
    <row r="118" spans="1:30" x14ac:dyDescent="0.2">
      <c r="A118" s="228" t="str">
        <f>IF('U12'!B118="","",'U12'!B118)</f>
        <v/>
      </c>
      <c r="B118" s="229" t="str">
        <f>IF('U12'!C118="","",'U12'!C118)</f>
        <v/>
      </c>
      <c r="C118" s="230" t="str">
        <f>IF('U12'!D118="","",'U12'!D118)</f>
        <v/>
      </c>
      <c r="D118" s="233" t="str">
        <f>IF('U12'!H118="","",'U12'!H118)</f>
        <v/>
      </c>
      <c r="E118" s="231" t="str">
        <f>IF('U12'!E118="","",'U12'!E118)</f>
        <v/>
      </c>
      <c r="F118" s="232" t="str">
        <f>IF('U12'!F118="","",'U12'!F118)</f>
        <v/>
      </c>
      <c r="G118" s="289"/>
      <c r="H118" s="144" t="str">
        <f>IF(G118="","",RANK(G118,Hilfe!$A$1:$A$176,Wettkampfdaten!$G$9))</f>
        <v/>
      </c>
      <c r="I118" s="289"/>
      <c r="J118" s="144" t="str">
        <f>IF(I118="","",RANK(I118,Hilfe!$B$1:$B$176,Wettkampfdaten!$G$10))</f>
        <v/>
      </c>
      <c r="K118" s="289"/>
      <c r="L118" s="144" t="str">
        <f>IF(K118="","",RANK(K118,Hilfe!$C$1:$C$176,Wettkampfdaten!$G$11))</f>
        <v/>
      </c>
      <c r="M118" s="289"/>
      <c r="N118" s="144" t="str">
        <f>IF(M118="","",RANK(M118,Hilfe!$D$1:$D$176,Wettkampfdaten!$G$12))</f>
        <v/>
      </c>
      <c r="O118" s="140"/>
      <c r="P118" s="144" t="str">
        <f>IF(O118="","",RANK(O118,Hilfe!$E$1:$E$176,Wettkampfdaten!$G$13))</f>
        <v/>
      </c>
      <c r="Q118" s="140"/>
      <c r="R118" s="144" t="str">
        <f>IF(Q118="","",RANK(Q118,Hilfe!$F$1:$F$176,Wettkampfdaten!$G$14))</f>
        <v/>
      </c>
      <c r="S118" s="174" t="str">
        <f t="shared" si="2"/>
        <v/>
      </c>
      <c r="T118" s="171" t="str">
        <f>IF(S118="","",RANK(S118,Hilfe!$G$1:$G$176,1))</f>
        <v/>
      </c>
      <c r="U118" s="55" t="str">
        <f>Wettkampfdaten!$A$3</f>
        <v>KiLa Wettkampf Altenstadt 2024</v>
      </c>
      <c r="V118" s="56" t="str">
        <f>Wettkampfdaten!$D$3</f>
        <v>08./09.06.2024</v>
      </c>
      <c r="W118" s="58" t="str">
        <f>Wettkampfdaten!$F$3</f>
        <v>Altenstadt</v>
      </c>
      <c r="X118" s="57" t="s">
        <v>30</v>
      </c>
      <c r="Y118" s="24" t="str">
        <f>IF(Wettkampfdaten!$F$9="","",Wettkampfdaten!$F$9)</f>
        <v>Gehen</v>
      </c>
      <c r="Z118" s="24" t="str">
        <f>IF(Wettkampfdaten!$F$10="","",Wettkampfdaten!$F$10)</f>
        <v>5-Sprung</v>
      </c>
      <c r="AA118" s="24" t="str">
        <f>IF(Wettkampfdaten!$F$11="","",Wettkampfdaten!$F$11)</f>
        <v>Schlagwurf (Stab)</v>
      </c>
      <c r="AB118" s="24" t="str">
        <f>IF(Wettkampfdaten!$F$12="","",Wettkampfdaten!$F$12)</f>
        <v>Hindernissprint-Staffel</v>
      </c>
      <c r="AC118" s="24" t="str">
        <f>IF(Wettkampfdaten!$F$13="","",Wettkampfdaten!$F$13)</f>
        <v/>
      </c>
      <c r="AD118" s="24" t="str">
        <f>IF(Wettkampfdaten!$F$14="","",Wettkampfdaten!$F$14)</f>
        <v/>
      </c>
    </row>
    <row r="119" spans="1:30" x14ac:dyDescent="0.2">
      <c r="A119" s="228" t="str">
        <f>IF('U12'!B119="","",'U12'!B119)</f>
        <v/>
      </c>
      <c r="B119" s="229" t="str">
        <f>IF('U12'!C119="","",'U12'!C119)</f>
        <v/>
      </c>
      <c r="C119" s="230" t="str">
        <f>IF('U12'!D119="","",'U12'!D119)</f>
        <v/>
      </c>
      <c r="D119" s="229" t="str">
        <f>IF('U12'!H119="","",'U12'!H119)</f>
        <v/>
      </c>
      <c r="E119" s="231" t="str">
        <f>IF('U12'!E119="","",'U12'!E119)</f>
        <v/>
      </c>
      <c r="F119" s="232" t="str">
        <f>IF('U12'!F119="","",'U12'!F119)</f>
        <v/>
      </c>
      <c r="G119" s="288"/>
      <c r="H119" s="144" t="str">
        <f>IF(G119="","",RANK(G119,Hilfe!$A$1:$A$176,Wettkampfdaten!$G$9))</f>
        <v/>
      </c>
      <c r="I119" s="288"/>
      <c r="J119" s="144" t="str">
        <f>IF(I119="","",RANK(I119,Hilfe!$B$1:$B$176,Wettkampfdaten!$G$10))</f>
        <v/>
      </c>
      <c r="K119" s="288"/>
      <c r="L119" s="144" t="str">
        <f>IF(K119="","",RANK(K119,Hilfe!$C$1:$C$176,Wettkampfdaten!$G$11))</f>
        <v/>
      </c>
      <c r="M119" s="288"/>
      <c r="N119" s="144" t="str">
        <f>IF(M119="","",RANK(M119,Hilfe!$D$1:$D$176,Wettkampfdaten!$G$12))</f>
        <v/>
      </c>
      <c r="O119" s="139"/>
      <c r="P119" s="144" t="str">
        <f>IF(O119="","",RANK(O119,Hilfe!$E$1:$E$176,Wettkampfdaten!$G$13))</f>
        <v/>
      </c>
      <c r="Q119" s="139"/>
      <c r="R119" s="144" t="str">
        <f>IF(Q119="","",RANK(Q119,Hilfe!$F$1:$F$176,Wettkampfdaten!$G$14))</f>
        <v/>
      </c>
      <c r="S119" s="173" t="str">
        <f t="shared" si="2"/>
        <v/>
      </c>
      <c r="T119" s="170" t="str">
        <f>IF(S119="","",RANK(S119,Hilfe!$G$1:$G$176,1))</f>
        <v/>
      </c>
      <c r="U119" s="55" t="str">
        <f>Wettkampfdaten!$A$3</f>
        <v>KiLa Wettkampf Altenstadt 2024</v>
      </c>
      <c r="V119" s="56" t="str">
        <f>Wettkampfdaten!$D$3</f>
        <v>08./09.06.2024</v>
      </c>
      <c r="W119" s="58" t="str">
        <f>Wettkampfdaten!$F$3</f>
        <v>Altenstadt</v>
      </c>
      <c r="X119" s="57" t="s">
        <v>30</v>
      </c>
      <c r="Y119" s="24" t="str">
        <f>IF(Wettkampfdaten!$F$9="","",Wettkampfdaten!$F$9)</f>
        <v>Gehen</v>
      </c>
      <c r="Z119" s="24" t="str">
        <f>IF(Wettkampfdaten!$F$10="","",Wettkampfdaten!$F$10)</f>
        <v>5-Sprung</v>
      </c>
      <c r="AA119" s="24" t="str">
        <f>IF(Wettkampfdaten!$F$11="","",Wettkampfdaten!$F$11)</f>
        <v>Schlagwurf (Stab)</v>
      </c>
      <c r="AB119" s="24" t="str">
        <f>IF(Wettkampfdaten!$F$12="","",Wettkampfdaten!$F$12)</f>
        <v>Hindernissprint-Staffel</v>
      </c>
      <c r="AC119" s="24" t="str">
        <f>IF(Wettkampfdaten!$F$13="","",Wettkampfdaten!$F$13)</f>
        <v/>
      </c>
      <c r="AD119" s="24" t="str">
        <f>IF(Wettkampfdaten!$F$14="","",Wettkampfdaten!$F$14)</f>
        <v/>
      </c>
    </row>
    <row r="120" spans="1:30" x14ac:dyDescent="0.2">
      <c r="A120" s="228" t="str">
        <f>IF('U12'!B120="","",'U12'!B120)</f>
        <v/>
      </c>
      <c r="B120" s="229" t="str">
        <f>IF('U12'!C120="","",'U12'!C120)</f>
        <v/>
      </c>
      <c r="C120" s="230" t="str">
        <f>IF('U12'!D120="","",'U12'!D120)</f>
        <v/>
      </c>
      <c r="D120" s="233" t="str">
        <f>IF('U12'!H120="","",'U12'!H120)</f>
        <v/>
      </c>
      <c r="E120" s="231" t="str">
        <f>IF('U12'!E120="","",'U12'!E120)</f>
        <v/>
      </c>
      <c r="F120" s="232" t="str">
        <f>IF('U12'!F120="","",'U12'!F120)</f>
        <v/>
      </c>
      <c r="G120" s="289"/>
      <c r="H120" s="144" t="str">
        <f>IF(G120="","",RANK(G120,Hilfe!$A$1:$A$176,Wettkampfdaten!$G$9))</f>
        <v/>
      </c>
      <c r="I120" s="289"/>
      <c r="J120" s="144" t="str">
        <f>IF(I120="","",RANK(I120,Hilfe!$B$1:$B$176,Wettkampfdaten!$G$10))</f>
        <v/>
      </c>
      <c r="K120" s="289"/>
      <c r="L120" s="144" t="str">
        <f>IF(K120="","",RANK(K120,Hilfe!$C$1:$C$176,Wettkampfdaten!$G$11))</f>
        <v/>
      </c>
      <c r="M120" s="289"/>
      <c r="N120" s="144" t="str">
        <f>IF(M120="","",RANK(M120,Hilfe!$D$1:$D$176,Wettkampfdaten!$G$12))</f>
        <v/>
      </c>
      <c r="O120" s="140"/>
      <c r="P120" s="144" t="str">
        <f>IF(O120="","",RANK(O120,Hilfe!$E$1:$E$176,Wettkampfdaten!$G$13))</f>
        <v/>
      </c>
      <c r="Q120" s="140"/>
      <c r="R120" s="144" t="str">
        <f>IF(Q120="","",RANK(Q120,Hilfe!$F$1:$F$176,Wettkampfdaten!$G$14))</f>
        <v/>
      </c>
      <c r="S120" s="174" t="str">
        <f t="shared" si="2"/>
        <v/>
      </c>
      <c r="T120" s="171" t="str">
        <f>IF(S120="","",RANK(S120,Hilfe!$G$1:$G$176,1))</f>
        <v/>
      </c>
      <c r="U120" s="55" t="str">
        <f>Wettkampfdaten!$A$3</f>
        <v>KiLa Wettkampf Altenstadt 2024</v>
      </c>
      <c r="V120" s="56" t="str">
        <f>Wettkampfdaten!$D$3</f>
        <v>08./09.06.2024</v>
      </c>
      <c r="W120" s="58" t="str">
        <f>Wettkampfdaten!$F$3</f>
        <v>Altenstadt</v>
      </c>
      <c r="X120" s="57" t="s">
        <v>30</v>
      </c>
      <c r="Y120" s="24" t="str">
        <f>IF(Wettkampfdaten!$F$9="","",Wettkampfdaten!$F$9)</f>
        <v>Gehen</v>
      </c>
      <c r="Z120" s="24" t="str">
        <f>IF(Wettkampfdaten!$F$10="","",Wettkampfdaten!$F$10)</f>
        <v>5-Sprung</v>
      </c>
      <c r="AA120" s="24" t="str">
        <f>IF(Wettkampfdaten!$F$11="","",Wettkampfdaten!$F$11)</f>
        <v>Schlagwurf (Stab)</v>
      </c>
      <c r="AB120" s="24" t="str">
        <f>IF(Wettkampfdaten!$F$12="","",Wettkampfdaten!$F$12)</f>
        <v>Hindernissprint-Staffel</v>
      </c>
      <c r="AC120" s="24" t="str">
        <f>IF(Wettkampfdaten!$F$13="","",Wettkampfdaten!$F$13)</f>
        <v/>
      </c>
      <c r="AD120" s="24" t="str">
        <f>IF(Wettkampfdaten!$F$14="","",Wettkampfdaten!$F$14)</f>
        <v/>
      </c>
    </row>
    <row r="121" spans="1:30" x14ac:dyDescent="0.2">
      <c r="A121" s="228" t="str">
        <f>IF('U12'!B121="","",'U12'!B121)</f>
        <v/>
      </c>
      <c r="B121" s="229" t="str">
        <f>IF('U12'!C121="","",'U12'!C121)</f>
        <v/>
      </c>
      <c r="C121" s="230" t="str">
        <f>IF('U12'!D121="","",'U12'!D121)</f>
        <v/>
      </c>
      <c r="D121" s="229" t="str">
        <f>IF('U12'!H121="","",'U12'!H121)</f>
        <v/>
      </c>
      <c r="E121" s="231" t="str">
        <f>IF('U12'!E121="","",'U12'!E121)</f>
        <v/>
      </c>
      <c r="F121" s="232" t="str">
        <f>IF('U12'!F121="","",'U12'!F121)</f>
        <v/>
      </c>
      <c r="G121" s="288"/>
      <c r="H121" s="144" t="str">
        <f>IF(G121="","",RANK(G121,Hilfe!$A$1:$A$176,Wettkampfdaten!$G$9))</f>
        <v/>
      </c>
      <c r="I121" s="288"/>
      <c r="J121" s="144" t="str">
        <f>IF(I121="","",RANK(I121,Hilfe!$B$1:$B$176,Wettkampfdaten!$G$10))</f>
        <v/>
      </c>
      <c r="K121" s="288"/>
      <c r="L121" s="144" t="str">
        <f>IF(K121="","",RANK(K121,Hilfe!$C$1:$C$176,Wettkampfdaten!$G$11))</f>
        <v/>
      </c>
      <c r="M121" s="288"/>
      <c r="N121" s="144" t="str">
        <f>IF(M121="","",RANK(M121,Hilfe!$D$1:$D$176,Wettkampfdaten!$G$12))</f>
        <v/>
      </c>
      <c r="O121" s="139"/>
      <c r="P121" s="144" t="str">
        <f>IF(O121="","",RANK(O121,Hilfe!$E$1:$E$176,Wettkampfdaten!$G$13))</f>
        <v/>
      </c>
      <c r="Q121" s="139"/>
      <c r="R121" s="144" t="str">
        <f>IF(Q121="","",RANK(Q121,Hilfe!$F$1:$F$176,Wettkampfdaten!$G$14))</f>
        <v/>
      </c>
      <c r="S121" s="173" t="str">
        <f t="shared" si="2"/>
        <v/>
      </c>
      <c r="T121" s="170" t="str">
        <f>IF(S121="","",RANK(S121,Hilfe!$G$1:$G$176,1))</f>
        <v/>
      </c>
      <c r="U121" s="55" t="str">
        <f>Wettkampfdaten!$A$3</f>
        <v>KiLa Wettkampf Altenstadt 2024</v>
      </c>
      <c r="V121" s="56" t="str">
        <f>Wettkampfdaten!$D$3</f>
        <v>08./09.06.2024</v>
      </c>
      <c r="W121" s="58" t="str">
        <f>Wettkampfdaten!$F$3</f>
        <v>Altenstadt</v>
      </c>
      <c r="X121" s="57" t="s">
        <v>30</v>
      </c>
      <c r="Y121" s="24" t="str">
        <f>IF(Wettkampfdaten!$F$9="","",Wettkampfdaten!$F$9)</f>
        <v>Gehen</v>
      </c>
      <c r="Z121" s="24" t="str">
        <f>IF(Wettkampfdaten!$F$10="","",Wettkampfdaten!$F$10)</f>
        <v>5-Sprung</v>
      </c>
      <c r="AA121" s="24" t="str">
        <f>IF(Wettkampfdaten!$F$11="","",Wettkampfdaten!$F$11)</f>
        <v>Schlagwurf (Stab)</v>
      </c>
      <c r="AB121" s="24" t="str">
        <f>IF(Wettkampfdaten!$F$12="","",Wettkampfdaten!$F$12)</f>
        <v>Hindernissprint-Staffel</v>
      </c>
      <c r="AC121" s="24" t="str">
        <f>IF(Wettkampfdaten!$F$13="","",Wettkampfdaten!$F$13)</f>
        <v/>
      </c>
      <c r="AD121" s="24" t="str">
        <f>IF(Wettkampfdaten!$F$14="","",Wettkampfdaten!$F$14)</f>
        <v/>
      </c>
    </row>
    <row r="122" spans="1:30" ht="15.75" thickBot="1" x14ac:dyDescent="0.25">
      <c r="A122" s="234" t="str">
        <f>IF('U12'!B122="","",'U12'!B122)</f>
        <v/>
      </c>
      <c r="B122" s="235" t="str">
        <f>IF('U12'!C122="","",'U12'!C122)</f>
        <v/>
      </c>
      <c r="C122" s="236" t="str">
        <f>IF('U12'!D122="","",'U12'!D122)</f>
        <v/>
      </c>
      <c r="D122" s="237" t="str">
        <f>IF('U12'!H122="","",'U12'!H122)</f>
        <v/>
      </c>
      <c r="E122" s="238" t="str">
        <f>IF('U12'!E122="","",'U12'!E122)</f>
        <v/>
      </c>
      <c r="F122" s="239" t="str">
        <f>IF('U12'!F122="","",'U12'!F122)</f>
        <v/>
      </c>
      <c r="G122" s="290"/>
      <c r="H122" s="178" t="str">
        <f>IF(G122="","",RANK(G122,Hilfe!$A$1:$A$176,Wettkampfdaten!$G$9))</f>
        <v/>
      </c>
      <c r="I122" s="290"/>
      <c r="J122" s="178" t="str">
        <f>IF(I122="","",RANK(I122,Hilfe!$B$1:$B$176,Wettkampfdaten!$G$10))</f>
        <v/>
      </c>
      <c r="K122" s="290"/>
      <c r="L122" s="178" t="str">
        <f>IF(K122="","",RANK(K122,Hilfe!$C$1:$C$176,Wettkampfdaten!$G$11))</f>
        <v/>
      </c>
      <c r="M122" s="290"/>
      <c r="N122" s="178" t="str">
        <f>IF(M122="","",RANK(M122,Hilfe!$D$1:$D$176,Wettkampfdaten!$G$12))</f>
        <v/>
      </c>
      <c r="O122" s="177"/>
      <c r="P122" s="178" t="str">
        <f>IF(O122="","",RANK(O122,Hilfe!$E$1:$E$176,Wettkampfdaten!$G$13))</f>
        <v/>
      </c>
      <c r="Q122" s="177"/>
      <c r="R122" s="178" t="str">
        <f>IF(Q122="","",RANK(Q122,Hilfe!$F$1:$F$176,Wettkampfdaten!$G$14))</f>
        <v/>
      </c>
      <c r="S122" s="179" t="str">
        <f t="shared" si="2"/>
        <v/>
      </c>
      <c r="T122" s="180" t="str">
        <f>IF(S122="","",RANK(S122,Hilfe!$G$1:$G$176,1))</f>
        <v/>
      </c>
      <c r="U122" s="55" t="str">
        <f>Wettkampfdaten!$A$3</f>
        <v>KiLa Wettkampf Altenstadt 2024</v>
      </c>
      <c r="V122" s="56" t="str">
        <f>Wettkampfdaten!$D$3</f>
        <v>08./09.06.2024</v>
      </c>
      <c r="W122" s="58" t="str">
        <f>Wettkampfdaten!$F$3</f>
        <v>Altenstadt</v>
      </c>
      <c r="X122" s="57" t="s">
        <v>30</v>
      </c>
      <c r="Y122" s="24" t="str">
        <f>IF(Wettkampfdaten!$F$9="","",Wettkampfdaten!$F$9)</f>
        <v>Gehen</v>
      </c>
      <c r="Z122" s="24" t="str">
        <f>IF(Wettkampfdaten!$F$10="","",Wettkampfdaten!$F$10)</f>
        <v>5-Sprung</v>
      </c>
      <c r="AA122" s="24" t="str">
        <f>IF(Wettkampfdaten!$F$11="","",Wettkampfdaten!$F$11)</f>
        <v>Schlagwurf (Stab)</v>
      </c>
      <c r="AB122" s="24" t="str">
        <f>IF(Wettkampfdaten!$F$12="","",Wettkampfdaten!$F$12)</f>
        <v>Hindernissprint-Staffel</v>
      </c>
      <c r="AC122" s="24" t="str">
        <f>IF(Wettkampfdaten!$F$13="","",Wettkampfdaten!$F$13)</f>
        <v/>
      </c>
      <c r="AD122" s="24" t="str">
        <f>IF(Wettkampfdaten!$F$14="","",Wettkampfdaten!$F$14)</f>
        <v/>
      </c>
    </row>
    <row r="123" spans="1:30" x14ac:dyDescent="0.2">
      <c r="A123" s="184" t="str">
        <f>IF('U12'!B123="","",'U12'!B123)</f>
        <v/>
      </c>
      <c r="B123" s="147" t="str">
        <f>IF('U12'!C123="","",'U12'!C123)</f>
        <v/>
      </c>
      <c r="C123" s="148" t="str">
        <f>IF('U12'!D123="","",'U12'!D123)</f>
        <v/>
      </c>
      <c r="D123" s="147" t="str">
        <f>IF('U12'!H123="","",'U12'!H123)</f>
        <v/>
      </c>
      <c r="E123" s="149" t="str">
        <f>IF('U12'!E123="","",'U12'!E123)</f>
        <v/>
      </c>
      <c r="F123" s="150" t="str">
        <f>IF('U12'!F123="","",'U12'!F123)</f>
        <v/>
      </c>
      <c r="G123" s="291"/>
      <c r="H123" s="143" t="str">
        <f>IF(G123="","",RANK(G123,Hilfe!$A$1:$A$176,Wettkampfdaten!$G$9))</f>
        <v/>
      </c>
      <c r="I123" s="291"/>
      <c r="J123" s="143" t="str">
        <f>IF(I123="","",RANK(I123,Hilfe!$B$1:$B$176,Wettkampfdaten!$G$10))</f>
        <v/>
      </c>
      <c r="K123" s="291"/>
      <c r="L123" s="143" t="str">
        <f>IF(K123="","",RANK(K123,Hilfe!$C$1:$C$176,Wettkampfdaten!$G$11))</f>
        <v/>
      </c>
      <c r="M123" s="291"/>
      <c r="N123" s="143" t="str">
        <f>IF(M123="","",RANK(M123,Hilfe!$D$1:$D$176,Wettkampfdaten!$G$12))</f>
        <v/>
      </c>
      <c r="O123" s="185"/>
      <c r="P123" s="143" t="str">
        <f>IF(O123="","",RANK(O123,Hilfe!$E$1:$E$176,Wettkampfdaten!$G$13))</f>
        <v/>
      </c>
      <c r="Q123" s="185"/>
      <c r="R123" s="143" t="str">
        <f>IF(Q123="","",RANK(Q123,Hilfe!$F$1:$F$176,Wettkampfdaten!$G$14))</f>
        <v/>
      </c>
      <c r="S123" s="186" t="str">
        <f t="shared" si="2"/>
        <v/>
      </c>
      <c r="T123" s="169" t="str">
        <f>IF(S123="","",RANK(S123,Hilfe!$G$1:$G$176,1))</f>
        <v/>
      </c>
      <c r="U123" s="55" t="str">
        <f>Wettkampfdaten!$A$3</f>
        <v>KiLa Wettkampf Altenstadt 2024</v>
      </c>
      <c r="V123" s="56" t="str">
        <f>Wettkampfdaten!$D$3</f>
        <v>08./09.06.2024</v>
      </c>
      <c r="W123" s="58" t="str">
        <f>Wettkampfdaten!$F$3</f>
        <v>Altenstadt</v>
      </c>
      <c r="X123" s="57" t="s">
        <v>30</v>
      </c>
      <c r="Y123" s="24" t="str">
        <f>IF(Wettkampfdaten!$F$9="","",Wettkampfdaten!$F$9)</f>
        <v>Gehen</v>
      </c>
      <c r="Z123" s="24" t="str">
        <f>IF(Wettkampfdaten!$F$10="","",Wettkampfdaten!$F$10)</f>
        <v>5-Sprung</v>
      </c>
      <c r="AA123" s="24" t="str">
        <f>IF(Wettkampfdaten!$F$11="","",Wettkampfdaten!$F$11)</f>
        <v>Schlagwurf (Stab)</v>
      </c>
      <c r="AB123" s="24" t="str">
        <f>IF(Wettkampfdaten!$F$12="","",Wettkampfdaten!$F$12)</f>
        <v>Hindernissprint-Staffel</v>
      </c>
      <c r="AC123" s="24" t="str">
        <f>IF(Wettkampfdaten!$F$13="","",Wettkampfdaten!$F$13)</f>
        <v/>
      </c>
      <c r="AD123" s="24" t="str">
        <f>IF(Wettkampfdaten!$F$14="","",Wettkampfdaten!$F$14)</f>
        <v/>
      </c>
    </row>
    <row r="124" spans="1:30" x14ac:dyDescent="0.2">
      <c r="A124" s="146" t="str">
        <f>IF('U12'!B124="","",'U12'!B124)</f>
        <v/>
      </c>
      <c r="B124" s="151" t="str">
        <f>IF('U12'!C124="","",'U12'!C124)</f>
        <v/>
      </c>
      <c r="C124" s="152" t="str">
        <f>IF('U12'!D124="","",'U12'!D124)</f>
        <v/>
      </c>
      <c r="D124" s="155" t="str">
        <f>IF('U12'!H124="","",'U12'!H124)</f>
        <v/>
      </c>
      <c r="E124" s="153" t="str">
        <f>IF('U12'!E124="","",'U12'!E124)</f>
        <v/>
      </c>
      <c r="F124" s="154" t="str">
        <f>IF('U12'!F124="","",'U12'!F124)</f>
        <v/>
      </c>
      <c r="G124" s="289"/>
      <c r="H124" s="144" t="str">
        <f>IF(G124="","",RANK(G124,Hilfe!$A$1:$A$176,Wettkampfdaten!$G$9))</f>
        <v/>
      </c>
      <c r="I124" s="289"/>
      <c r="J124" s="144" t="str">
        <f>IF(I124="","",RANK(I124,Hilfe!$B$1:$B$176,Wettkampfdaten!$G$10))</f>
        <v/>
      </c>
      <c r="K124" s="289"/>
      <c r="L124" s="144" t="str">
        <f>IF(K124="","",RANK(K124,Hilfe!$C$1:$C$176,Wettkampfdaten!$G$11))</f>
        <v/>
      </c>
      <c r="M124" s="289"/>
      <c r="N124" s="144" t="str">
        <f>IF(M124="","",RANK(M124,Hilfe!$D$1:$D$176,Wettkampfdaten!$G$12))</f>
        <v/>
      </c>
      <c r="O124" s="140"/>
      <c r="P124" s="144" t="str">
        <f>IF(O124="","",RANK(O124,Hilfe!$E$1:$E$176,Wettkampfdaten!$G$13))</f>
        <v/>
      </c>
      <c r="Q124" s="140"/>
      <c r="R124" s="144" t="str">
        <f>IF(Q124="","",RANK(Q124,Hilfe!$F$1:$F$176,Wettkampfdaten!$G$14))</f>
        <v/>
      </c>
      <c r="S124" s="174" t="str">
        <f t="shared" si="2"/>
        <v/>
      </c>
      <c r="T124" s="171" t="str">
        <f>IF(S124="","",RANK(S124,Hilfe!$G$1:$G$176,1))</f>
        <v/>
      </c>
      <c r="U124" s="55" t="str">
        <f>Wettkampfdaten!$A$3</f>
        <v>KiLa Wettkampf Altenstadt 2024</v>
      </c>
      <c r="V124" s="56" t="str">
        <f>Wettkampfdaten!$D$3</f>
        <v>08./09.06.2024</v>
      </c>
      <c r="W124" s="58" t="str">
        <f>Wettkampfdaten!$F$3</f>
        <v>Altenstadt</v>
      </c>
      <c r="X124" s="57" t="s">
        <v>30</v>
      </c>
      <c r="Y124" s="24" t="str">
        <f>IF(Wettkampfdaten!$F$9="","",Wettkampfdaten!$F$9)</f>
        <v>Gehen</v>
      </c>
      <c r="Z124" s="24" t="str">
        <f>IF(Wettkampfdaten!$F$10="","",Wettkampfdaten!$F$10)</f>
        <v>5-Sprung</v>
      </c>
      <c r="AA124" s="24" t="str">
        <f>IF(Wettkampfdaten!$F$11="","",Wettkampfdaten!$F$11)</f>
        <v>Schlagwurf (Stab)</v>
      </c>
      <c r="AB124" s="24" t="str">
        <f>IF(Wettkampfdaten!$F$12="","",Wettkampfdaten!$F$12)</f>
        <v>Hindernissprint-Staffel</v>
      </c>
      <c r="AC124" s="24" t="str">
        <f>IF(Wettkampfdaten!$F$13="","",Wettkampfdaten!$F$13)</f>
        <v/>
      </c>
      <c r="AD124" s="24" t="str">
        <f>IF(Wettkampfdaten!$F$14="","",Wettkampfdaten!$F$14)</f>
        <v/>
      </c>
    </row>
    <row r="125" spans="1:30" x14ac:dyDescent="0.2">
      <c r="A125" s="146" t="str">
        <f>IF('U12'!B125="","",'U12'!B125)</f>
        <v/>
      </c>
      <c r="B125" s="151" t="str">
        <f>IF('U12'!C125="","",'U12'!C125)</f>
        <v/>
      </c>
      <c r="C125" s="152" t="str">
        <f>IF('U12'!D125="","",'U12'!D125)</f>
        <v/>
      </c>
      <c r="D125" s="151" t="str">
        <f>IF('U12'!H125="","",'U12'!H125)</f>
        <v/>
      </c>
      <c r="E125" s="153" t="str">
        <f>IF('U12'!E125="","",'U12'!E125)</f>
        <v/>
      </c>
      <c r="F125" s="154" t="str">
        <f>IF('U12'!F125="","",'U12'!F125)</f>
        <v/>
      </c>
      <c r="G125" s="288"/>
      <c r="H125" s="144" t="str">
        <f>IF(G125="","",RANK(G125,Hilfe!$A$1:$A$176,Wettkampfdaten!$G$9))</f>
        <v/>
      </c>
      <c r="I125" s="288"/>
      <c r="J125" s="144" t="str">
        <f>IF(I125="","",RANK(I125,Hilfe!$B$1:$B$176,Wettkampfdaten!$G$10))</f>
        <v/>
      </c>
      <c r="K125" s="288"/>
      <c r="L125" s="144" t="str">
        <f>IF(K125="","",RANK(K125,Hilfe!$C$1:$C$176,Wettkampfdaten!$G$11))</f>
        <v/>
      </c>
      <c r="M125" s="288"/>
      <c r="N125" s="144" t="str">
        <f>IF(M125="","",RANK(M125,Hilfe!$D$1:$D$176,Wettkampfdaten!$G$12))</f>
        <v/>
      </c>
      <c r="O125" s="139"/>
      <c r="P125" s="144" t="str">
        <f>IF(O125="","",RANK(O125,Hilfe!$E$1:$E$176,Wettkampfdaten!$G$13))</f>
        <v/>
      </c>
      <c r="Q125" s="139"/>
      <c r="R125" s="144" t="str">
        <f>IF(Q125="","",RANK(Q125,Hilfe!$F$1:$F$176,Wettkampfdaten!$G$14))</f>
        <v/>
      </c>
      <c r="S125" s="173" t="str">
        <f t="shared" si="2"/>
        <v/>
      </c>
      <c r="T125" s="170" t="str">
        <f>IF(S125="","",RANK(S125,Hilfe!$G$1:$G$176,1))</f>
        <v/>
      </c>
      <c r="U125" s="55" t="str">
        <f>Wettkampfdaten!$A$3</f>
        <v>KiLa Wettkampf Altenstadt 2024</v>
      </c>
      <c r="V125" s="56" t="str">
        <f>Wettkampfdaten!$D$3</f>
        <v>08./09.06.2024</v>
      </c>
      <c r="W125" s="58" t="str">
        <f>Wettkampfdaten!$F$3</f>
        <v>Altenstadt</v>
      </c>
      <c r="X125" s="57" t="s">
        <v>30</v>
      </c>
      <c r="Y125" s="24" t="str">
        <f>IF(Wettkampfdaten!$F$9="","",Wettkampfdaten!$F$9)</f>
        <v>Gehen</v>
      </c>
      <c r="Z125" s="24" t="str">
        <f>IF(Wettkampfdaten!$F$10="","",Wettkampfdaten!$F$10)</f>
        <v>5-Sprung</v>
      </c>
      <c r="AA125" s="24" t="str">
        <f>IF(Wettkampfdaten!$F$11="","",Wettkampfdaten!$F$11)</f>
        <v>Schlagwurf (Stab)</v>
      </c>
      <c r="AB125" s="24" t="str">
        <f>IF(Wettkampfdaten!$F$12="","",Wettkampfdaten!$F$12)</f>
        <v>Hindernissprint-Staffel</v>
      </c>
      <c r="AC125" s="24" t="str">
        <f>IF(Wettkampfdaten!$F$13="","",Wettkampfdaten!$F$13)</f>
        <v/>
      </c>
      <c r="AD125" s="24" t="str">
        <f>IF(Wettkampfdaten!$F$14="","",Wettkampfdaten!$F$14)</f>
        <v/>
      </c>
    </row>
    <row r="126" spans="1:30" x14ac:dyDescent="0.2">
      <c r="A126" s="146" t="str">
        <f>IF('U12'!B126="","",'U12'!B126)</f>
        <v/>
      </c>
      <c r="B126" s="151" t="str">
        <f>IF('U12'!C126="","",'U12'!C126)</f>
        <v/>
      </c>
      <c r="C126" s="152" t="str">
        <f>IF('U12'!D126="","",'U12'!D126)</f>
        <v/>
      </c>
      <c r="D126" s="155" t="str">
        <f>IF('U12'!H126="","",'U12'!H126)</f>
        <v/>
      </c>
      <c r="E126" s="153" t="str">
        <f>IF('U12'!E126="","",'U12'!E126)</f>
        <v/>
      </c>
      <c r="F126" s="154" t="str">
        <f>IF('U12'!F126="","",'U12'!F126)</f>
        <v/>
      </c>
      <c r="G126" s="289"/>
      <c r="H126" s="144" t="str">
        <f>IF(G126="","",RANK(G126,Hilfe!$A$1:$A$176,Wettkampfdaten!$G$9))</f>
        <v/>
      </c>
      <c r="I126" s="289"/>
      <c r="J126" s="144" t="str">
        <f>IF(I126="","",RANK(I126,Hilfe!$B$1:$B$176,Wettkampfdaten!$G$10))</f>
        <v/>
      </c>
      <c r="K126" s="289"/>
      <c r="L126" s="144" t="str">
        <f>IF(K126="","",RANK(K126,Hilfe!$C$1:$C$176,Wettkampfdaten!$G$11))</f>
        <v/>
      </c>
      <c r="M126" s="289"/>
      <c r="N126" s="144" t="str">
        <f>IF(M126="","",RANK(M126,Hilfe!$D$1:$D$176,Wettkampfdaten!$G$12))</f>
        <v/>
      </c>
      <c r="O126" s="140"/>
      <c r="P126" s="144" t="str">
        <f>IF(O126="","",RANK(O126,Hilfe!$E$1:$E$176,Wettkampfdaten!$G$13))</f>
        <v/>
      </c>
      <c r="Q126" s="140"/>
      <c r="R126" s="144" t="str">
        <f>IF(Q126="","",RANK(Q126,Hilfe!$F$1:$F$176,Wettkampfdaten!$G$14))</f>
        <v/>
      </c>
      <c r="S126" s="174" t="str">
        <f t="shared" si="2"/>
        <v/>
      </c>
      <c r="T126" s="171" t="str">
        <f>IF(S126="","",RANK(S126,Hilfe!$G$1:$G$176,1))</f>
        <v/>
      </c>
      <c r="U126" s="55" t="str">
        <f>Wettkampfdaten!$A$3</f>
        <v>KiLa Wettkampf Altenstadt 2024</v>
      </c>
      <c r="V126" s="56" t="str">
        <f>Wettkampfdaten!$D$3</f>
        <v>08./09.06.2024</v>
      </c>
      <c r="W126" s="58" t="str">
        <f>Wettkampfdaten!$F$3</f>
        <v>Altenstadt</v>
      </c>
      <c r="X126" s="57" t="s">
        <v>30</v>
      </c>
      <c r="Y126" s="24" t="str">
        <f>IF(Wettkampfdaten!$F$9="","",Wettkampfdaten!$F$9)</f>
        <v>Gehen</v>
      </c>
      <c r="Z126" s="24" t="str">
        <f>IF(Wettkampfdaten!$F$10="","",Wettkampfdaten!$F$10)</f>
        <v>5-Sprung</v>
      </c>
      <c r="AA126" s="24" t="str">
        <f>IF(Wettkampfdaten!$F$11="","",Wettkampfdaten!$F$11)</f>
        <v>Schlagwurf (Stab)</v>
      </c>
      <c r="AB126" s="24" t="str">
        <f>IF(Wettkampfdaten!$F$12="","",Wettkampfdaten!$F$12)</f>
        <v>Hindernissprint-Staffel</v>
      </c>
      <c r="AC126" s="24" t="str">
        <f>IF(Wettkampfdaten!$F$13="","",Wettkampfdaten!$F$13)</f>
        <v/>
      </c>
      <c r="AD126" s="24" t="str">
        <f>IF(Wettkampfdaten!$F$14="","",Wettkampfdaten!$F$14)</f>
        <v/>
      </c>
    </row>
    <row r="127" spans="1:30" x14ac:dyDescent="0.2">
      <c r="A127" s="146" t="str">
        <f>IF('U12'!B127="","",'U12'!B127)</f>
        <v/>
      </c>
      <c r="B127" s="151" t="str">
        <f>IF('U12'!C127="","",'U12'!C127)</f>
        <v/>
      </c>
      <c r="C127" s="152" t="str">
        <f>IF('U12'!D127="","",'U12'!D127)</f>
        <v/>
      </c>
      <c r="D127" s="151" t="str">
        <f>IF('U12'!H127="","",'U12'!H127)</f>
        <v/>
      </c>
      <c r="E127" s="153" t="str">
        <f>IF('U12'!E127="","",'U12'!E127)</f>
        <v/>
      </c>
      <c r="F127" s="154" t="str">
        <f>IF('U12'!F127="","",'U12'!F127)</f>
        <v/>
      </c>
      <c r="G127" s="288"/>
      <c r="H127" s="144" t="str">
        <f>IF(G127="","",RANK(G127,Hilfe!$A$1:$A$176,Wettkampfdaten!$G$9))</f>
        <v/>
      </c>
      <c r="I127" s="288"/>
      <c r="J127" s="144" t="str">
        <f>IF(I127="","",RANK(I127,Hilfe!$B$1:$B$176,Wettkampfdaten!$G$10))</f>
        <v/>
      </c>
      <c r="K127" s="288"/>
      <c r="L127" s="144" t="str">
        <f>IF(K127="","",RANK(K127,Hilfe!$C$1:$C$176,Wettkampfdaten!$G$11))</f>
        <v/>
      </c>
      <c r="M127" s="288"/>
      <c r="N127" s="144" t="str">
        <f>IF(M127="","",RANK(M127,Hilfe!$D$1:$D$176,Wettkampfdaten!$G$12))</f>
        <v/>
      </c>
      <c r="O127" s="139"/>
      <c r="P127" s="144" t="str">
        <f>IF(O127="","",RANK(O127,Hilfe!$E$1:$E$176,Wettkampfdaten!$G$13))</f>
        <v/>
      </c>
      <c r="Q127" s="139"/>
      <c r="R127" s="144" t="str">
        <f>IF(Q127="","",RANK(Q127,Hilfe!$F$1:$F$176,Wettkampfdaten!$G$14))</f>
        <v/>
      </c>
      <c r="S127" s="173" t="str">
        <f t="shared" si="2"/>
        <v/>
      </c>
      <c r="T127" s="170" t="str">
        <f>IF(S127="","",RANK(S127,Hilfe!$G$1:$G$176,1))</f>
        <v/>
      </c>
      <c r="U127" s="55" t="str">
        <f>Wettkampfdaten!$A$3</f>
        <v>KiLa Wettkampf Altenstadt 2024</v>
      </c>
      <c r="V127" s="56" t="str">
        <f>Wettkampfdaten!$D$3</f>
        <v>08./09.06.2024</v>
      </c>
      <c r="W127" s="58" t="str">
        <f>Wettkampfdaten!$F$3</f>
        <v>Altenstadt</v>
      </c>
      <c r="X127" s="57" t="s">
        <v>30</v>
      </c>
      <c r="Y127" s="24" t="str">
        <f>IF(Wettkampfdaten!$F$9="","",Wettkampfdaten!$F$9)</f>
        <v>Gehen</v>
      </c>
      <c r="Z127" s="24" t="str">
        <f>IF(Wettkampfdaten!$F$10="","",Wettkampfdaten!$F$10)</f>
        <v>5-Sprung</v>
      </c>
      <c r="AA127" s="24" t="str">
        <f>IF(Wettkampfdaten!$F$11="","",Wettkampfdaten!$F$11)</f>
        <v>Schlagwurf (Stab)</v>
      </c>
      <c r="AB127" s="24" t="str">
        <f>IF(Wettkampfdaten!$F$12="","",Wettkampfdaten!$F$12)</f>
        <v>Hindernissprint-Staffel</v>
      </c>
      <c r="AC127" s="24" t="str">
        <f>IF(Wettkampfdaten!$F$13="","",Wettkampfdaten!$F$13)</f>
        <v/>
      </c>
      <c r="AD127" s="24" t="str">
        <f>IF(Wettkampfdaten!$F$14="","",Wettkampfdaten!$F$14)</f>
        <v/>
      </c>
    </row>
    <row r="128" spans="1:30" x14ac:dyDescent="0.2">
      <c r="A128" s="146" t="str">
        <f>IF('U12'!B128="","",'U12'!B128)</f>
        <v/>
      </c>
      <c r="B128" s="151" t="str">
        <f>IF('U12'!C128="","",'U12'!C128)</f>
        <v/>
      </c>
      <c r="C128" s="152" t="str">
        <f>IF('U12'!D128="","",'U12'!D128)</f>
        <v/>
      </c>
      <c r="D128" s="155" t="str">
        <f>IF('U12'!H128="","",'U12'!H128)</f>
        <v/>
      </c>
      <c r="E128" s="153" t="str">
        <f>IF('U12'!E128="","",'U12'!E128)</f>
        <v/>
      </c>
      <c r="F128" s="154" t="str">
        <f>IF('U12'!F128="","",'U12'!F128)</f>
        <v/>
      </c>
      <c r="G128" s="289"/>
      <c r="H128" s="144" t="str">
        <f>IF(G128="","",RANK(G128,Hilfe!$A$1:$A$176,Wettkampfdaten!$G$9))</f>
        <v/>
      </c>
      <c r="I128" s="289"/>
      <c r="J128" s="144" t="str">
        <f>IF(I128="","",RANK(I128,Hilfe!$B$1:$B$176,Wettkampfdaten!$G$10))</f>
        <v/>
      </c>
      <c r="K128" s="289"/>
      <c r="L128" s="144" t="str">
        <f>IF(K128="","",RANK(K128,Hilfe!$C$1:$C$176,Wettkampfdaten!$G$11))</f>
        <v/>
      </c>
      <c r="M128" s="289"/>
      <c r="N128" s="144" t="str">
        <f>IF(M128="","",RANK(M128,Hilfe!$D$1:$D$176,Wettkampfdaten!$G$12))</f>
        <v/>
      </c>
      <c r="O128" s="140"/>
      <c r="P128" s="144" t="str">
        <f>IF(O128="","",RANK(O128,Hilfe!$E$1:$E$176,Wettkampfdaten!$G$13))</f>
        <v/>
      </c>
      <c r="Q128" s="140"/>
      <c r="R128" s="144" t="str">
        <f>IF(Q128="","",RANK(Q128,Hilfe!$F$1:$F$176,Wettkampfdaten!$G$14))</f>
        <v/>
      </c>
      <c r="S128" s="174" t="str">
        <f t="shared" si="2"/>
        <v/>
      </c>
      <c r="T128" s="171" t="str">
        <f>IF(S128="","",RANK(S128,Hilfe!$G$1:$G$176,1))</f>
        <v/>
      </c>
      <c r="U128" s="55" t="str">
        <f>Wettkampfdaten!$A$3</f>
        <v>KiLa Wettkampf Altenstadt 2024</v>
      </c>
      <c r="V128" s="56" t="str">
        <f>Wettkampfdaten!$D$3</f>
        <v>08./09.06.2024</v>
      </c>
      <c r="W128" s="58" t="str">
        <f>Wettkampfdaten!$F$3</f>
        <v>Altenstadt</v>
      </c>
      <c r="X128" s="57" t="s">
        <v>30</v>
      </c>
      <c r="Y128" s="24" t="str">
        <f>IF(Wettkampfdaten!$F$9="","",Wettkampfdaten!$F$9)</f>
        <v>Gehen</v>
      </c>
      <c r="Z128" s="24" t="str">
        <f>IF(Wettkampfdaten!$F$10="","",Wettkampfdaten!$F$10)</f>
        <v>5-Sprung</v>
      </c>
      <c r="AA128" s="24" t="str">
        <f>IF(Wettkampfdaten!$F$11="","",Wettkampfdaten!$F$11)</f>
        <v>Schlagwurf (Stab)</v>
      </c>
      <c r="AB128" s="24" t="str">
        <f>IF(Wettkampfdaten!$F$12="","",Wettkampfdaten!$F$12)</f>
        <v>Hindernissprint-Staffel</v>
      </c>
      <c r="AC128" s="24" t="str">
        <f>IF(Wettkampfdaten!$F$13="","",Wettkampfdaten!$F$13)</f>
        <v/>
      </c>
      <c r="AD128" s="24" t="str">
        <f>IF(Wettkampfdaten!$F$14="","",Wettkampfdaten!$F$14)</f>
        <v/>
      </c>
    </row>
    <row r="129" spans="1:30" x14ac:dyDescent="0.2">
      <c r="A129" s="146" t="str">
        <f>IF('U12'!B129="","",'U12'!B129)</f>
        <v/>
      </c>
      <c r="B129" s="151" t="str">
        <f>IF('U12'!C129="","",'U12'!C129)</f>
        <v/>
      </c>
      <c r="C129" s="152" t="str">
        <f>IF('U12'!D129="","",'U12'!D129)</f>
        <v/>
      </c>
      <c r="D129" s="151" t="str">
        <f>IF('U12'!H129="","",'U12'!H129)</f>
        <v/>
      </c>
      <c r="E129" s="153" t="str">
        <f>IF('U12'!E129="","",'U12'!E129)</f>
        <v/>
      </c>
      <c r="F129" s="154" t="str">
        <f>IF('U12'!F129="","",'U12'!F129)</f>
        <v/>
      </c>
      <c r="G129" s="288"/>
      <c r="H129" s="144" t="str">
        <f>IF(G129="","",RANK(G129,Hilfe!$A$1:$A$176,Wettkampfdaten!$G$9))</f>
        <v/>
      </c>
      <c r="I129" s="288"/>
      <c r="J129" s="144" t="str">
        <f>IF(I129="","",RANK(I129,Hilfe!$B$1:$B$176,Wettkampfdaten!$G$10))</f>
        <v/>
      </c>
      <c r="K129" s="288"/>
      <c r="L129" s="144" t="str">
        <f>IF(K129="","",RANK(K129,Hilfe!$C$1:$C$176,Wettkampfdaten!$G$11))</f>
        <v/>
      </c>
      <c r="M129" s="288"/>
      <c r="N129" s="144" t="str">
        <f>IF(M129="","",RANK(M129,Hilfe!$D$1:$D$176,Wettkampfdaten!$G$12))</f>
        <v/>
      </c>
      <c r="O129" s="139"/>
      <c r="P129" s="144" t="str">
        <f>IF(O129="","",RANK(O129,Hilfe!$E$1:$E$176,Wettkampfdaten!$G$13))</f>
        <v/>
      </c>
      <c r="Q129" s="139"/>
      <c r="R129" s="144" t="str">
        <f>IF(Q129="","",RANK(Q129,Hilfe!$F$1:$F$176,Wettkampfdaten!$G$14))</f>
        <v/>
      </c>
      <c r="S129" s="173" t="str">
        <f t="shared" si="2"/>
        <v/>
      </c>
      <c r="T129" s="170" t="str">
        <f>IF(S129="","",RANK(S129,Hilfe!$G$1:$G$176,1))</f>
        <v/>
      </c>
      <c r="U129" s="55" t="str">
        <f>Wettkampfdaten!$A$3</f>
        <v>KiLa Wettkampf Altenstadt 2024</v>
      </c>
      <c r="V129" s="56" t="str">
        <f>Wettkampfdaten!$D$3</f>
        <v>08./09.06.2024</v>
      </c>
      <c r="W129" s="58" t="str">
        <f>Wettkampfdaten!$F$3</f>
        <v>Altenstadt</v>
      </c>
      <c r="X129" s="57" t="s">
        <v>30</v>
      </c>
      <c r="Y129" s="24" t="str">
        <f>IF(Wettkampfdaten!$F$9="","",Wettkampfdaten!$F$9)</f>
        <v>Gehen</v>
      </c>
      <c r="Z129" s="24" t="str">
        <f>IF(Wettkampfdaten!$F$10="","",Wettkampfdaten!$F$10)</f>
        <v>5-Sprung</v>
      </c>
      <c r="AA129" s="24" t="str">
        <f>IF(Wettkampfdaten!$F$11="","",Wettkampfdaten!$F$11)</f>
        <v>Schlagwurf (Stab)</v>
      </c>
      <c r="AB129" s="24" t="str">
        <f>IF(Wettkampfdaten!$F$12="","",Wettkampfdaten!$F$12)</f>
        <v>Hindernissprint-Staffel</v>
      </c>
      <c r="AC129" s="24" t="str">
        <f>IF(Wettkampfdaten!$F$13="","",Wettkampfdaten!$F$13)</f>
        <v/>
      </c>
      <c r="AD129" s="24" t="str">
        <f>IF(Wettkampfdaten!$F$14="","",Wettkampfdaten!$F$14)</f>
        <v/>
      </c>
    </row>
    <row r="130" spans="1:30" x14ac:dyDescent="0.2">
      <c r="A130" s="146" t="str">
        <f>IF('U12'!B130="","",'U12'!B130)</f>
        <v/>
      </c>
      <c r="B130" s="151" t="str">
        <f>IF('U12'!C130="","",'U12'!C130)</f>
        <v/>
      </c>
      <c r="C130" s="152" t="str">
        <f>IF('U12'!D130="","",'U12'!D130)</f>
        <v/>
      </c>
      <c r="D130" s="155" t="str">
        <f>IF('U12'!H130="","",'U12'!H130)</f>
        <v/>
      </c>
      <c r="E130" s="153" t="str">
        <f>IF('U12'!E130="","",'U12'!E130)</f>
        <v/>
      </c>
      <c r="F130" s="154" t="str">
        <f>IF('U12'!F130="","",'U12'!F130)</f>
        <v/>
      </c>
      <c r="G130" s="289"/>
      <c r="H130" s="144" t="str">
        <f>IF(G130="","",RANK(G130,Hilfe!$A$1:$A$176,Wettkampfdaten!$G$9))</f>
        <v/>
      </c>
      <c r="I130" s="289"/>
      <c r="J130" s="144" t="str">
        <f>IF(I130="","",RANK(I130,Hilfe!$B$1:$B$176,Wettkampfdaten!$G$10))</f>
        <v/>
      </c>
      <c r="K130" s="289"/>
      <c r="L130" s="144" t="str">
        <f>IF(K130="","",RANK(K130,Hilfe!$C$1:$C$176,Wettkampfdaten!$G$11))</f>
        <v/>
      </c>
      <c r="M130" s="289"/>
      <c r="N130" s="144" t="str">
        <f>IF(M130="","",RANK(M130,Hilfe!$D$1:$D$176,Wettkampfdaten!$G$12))</f>
        <v/>
      </c>
      <c r="O130" s="140"/>
      <c r="P130" s="144" t="str">
        <f>IF(O130="","",RANK(O130,Hilfe!$E$1:$E$176,Wettkampfdaten!$G$13))</f>
        <v/>
      </c>
      <c r="Q130" s="140"/>
      <c r="R130" s="144" t="str">
        <f>IF(Q130="","",RANK(Q130,Hilfe!$F$1:$F$176,Wettkampfdaten!$G$14))</f>
        <v/>
      </c>
      <c r="S130" s="174" t="str">
        <f t="shared" si="2"/>
        <v/>
      </c>
      <c r="T130" s="171" t="str">
        <f>IF(S130="","",RANK(S130,Hilfe!$G$1:$G$176,1))</f>
        <v/>
      </c>
      <c r="U130" s="55" t="str">
        <f>Wettkampfdaten!$A$3</f>
        <v>KiLa Wettkampf Altenstadt 2024</v>
      </c>
      <c r="V130" s="56" t="str">
        <f>Wettkampfdaten!$D$3</f>
        <v>08./09.06.2024</v>
      </c>
      <c r="W130" s="58" t="str">
        <f>Wettkampfdaten!$F$3</f>
        <v>Altenstadt</v>
      </c>
      <c r="X130" s="57" t="s">
        <v>30</v>
      </c>
      <c r="Y130" s="24" t="str">
        <f>IF(Wettkampfdaten!$F$9="","",Wettkampfdaten!$F$9)</f>
        <v>Gehen</v>
      </c>
      <c r="Z130" s="24" t="str">
        <f>IF(Wettkampfdaten!$F$10="","",Wettkampfdaten!$F$10)</f>
        <v>5-Sprung</v>
      </c>
      <c r="AA130" s="24" t="str">
        <f>IF(Wettkampfdaten!$F$11="","",Wettkampfdaten!$F$11)</f>
        <v>Schlagwurf (Stab)</v>
      </c>
      <c r="AB130" s="24" t="str">
        <f>IF(Wettkampfdaten!$F$12="","",Wettkampfdaten!$F$12)</f>
        <v>Hindernissprint-Staffel</v>
      </c>
      <c r="AC130" s="24" t="str">
        <f>IF(Wettkampfdaten!$F$13="","",Wettkampfdaten!$F$13)</f>
        <v/>
      </c>
      <c r="AD130" s="24" t="str">
        <f>IF(Wettkampfdaten!$F$14="","",Wettkampfdaten!$F$14)</f>
        <v/>
      </c>
    </row>
    <row r="131" spans="1:30" x14ac:dyDescent="0.2">
      <c r="A131" s="146" t="str">
        <f>IF('U12'!B131="","",'U12'!B131)</f>
        <v/>
      </c>
      <c r="B131" s="151" t="str">
        <f>IF('U12'!C131="","",'U12'!C131)</f>
        <v/>
      </c>
      <c r="C131" s="152" t="str">
        <f>IF('U12'!D131="","",'U12'!D131)</f>
        <v/>
      </c>
      <c r="D131" s="151" t="str">
        <f>IF('U12'!H131="","",'U12'!H131)</f>
        <v/>
      </c>
      <c r="E131" s="153" t="str">
        <f>IF('U12'!E131="","",'U12'!E131)</f>
        <v/>
      </c>
      <c r="F131" s="154" t="str">
        <f>IF('U12'!F131="","",'U12'!F131)</f>
        <v/>
      </c>
      <c r="G131" s="288"/>
      <c r="H131" s="144" t="str">
        <f>IF(G131="","",RANK(G131,Hilfe!$A$1:$A$176,Wettkampfdaten!$G$9))</f>
        <v/>
      </c>
      <c r="I131" s="288"/>
      <c r="J131" s="144" t="str">
        <f>IF(I131="","",RANK(I131,Hilfe!$B$1:$B$176,Wettkampfdaten!$G$10))</f>
        <v/>
      </c>
      <c r="K131" s="288"/>
      <c r="L131" s="144" t="str">
        <f>IF(K131="","",RANK(K131,Hilfe!$C$1:$C$176,Wettkampfdaten!$G$11))</f>
        <v/>
      </c>
      <c r="M131" s="288"/>
      <c r="N131" s="144" t="str">
        <f>IF(M131="","",RANK(M131,Hilfe!$D$1:$D$176,Wettkampfdaten!$G$12))</f>
        <v/>
      </c>
      <c r="O131" s="139"/>
      <c r="P131" s="144" t="str">
        <f>IF(O131="","",RANK(O131,Hilfe!$E$1:$E$176,Wettkampfdaten!$G$13))</f>
        <v/>
      </c>
      <c r="Q131" s="139"/>
      <c r="R131" s="144" t="str">
        <f>IF(Q131="","",RANK(Q131,Hilfe!$F$1:$F$176,Wettkampfdaten!$G$14))</f>
        <v/>
      </c>
      <c r="S131" s="173" t="str">
        <f t="shared" si="2"/>
        <v/>
      </c>
      <c r="T131" s="170" t="str">
        <f>IF(S131="","",RANK(S131,Hilfe!$G$1:$G$176,1))</f>
        <v/>
      </c>
      <c r="U131" s="55" t="str">
        <f>Wettkampfdaten!$A$3</f>
        <v>KiLa Wettkampf Altenstadt 2024</v>
      </c>
      <c r="V131" s="56" t="str">
        <f>Wettkampfdaten!$D$3</f>
        <v>08./09.06.2024</v>
      </c>
      <c r="W131" s="58" t="str">
        <f>Wettkampfdaten!$F$3</f>
        <v>Altenstadt</v>
      </c>
      <c r="X131" s="57" t="s">
        <v>30</v>
      </c>
      <c r="Y131" s="24" t="str">
        <f>IF(Wettkampfdaten!$F$9="","",Wettkampfdaten!$F$9)</f>
        <v>Gehen</v>
      </c>
      <c r="Z131" s="24" t="str">
        <f>IF(Wettkampfdaten!$F$10="","",Wettkampfdaten!$F$10)</f>
        <v>5-Sprung</v>
      </c>
      <c r="AA131" s="24" t="str">
        <f>IF(Wettkampfdaten!$F$11="","",Wettkampfdaten!$F$11)</f>
        <v>Schlagwurf (Stab)</v>
      </c>
      <c r="AB131" s="24" t="str">
        <f>IF(Wettkampfdaten!$F$12="","",Wettkampfdaten!$F$12)</f>
        <v>Hindernissprint-Staffel</v>
      </c>
      <c r="AC131" s="24" t="str">
        <f>IF(Wettkampfdaten!$F$13="","",Wettkampfdaten!$F$13)</f>
        <v/>
      </c>
      <c r="AD131" s="24" t="str">
        <f>IF(Wettkampfdaten!$F$14="","",Wettkampfdaten!$F$14)</f>
        <v/>
      </c>
    </row>
    <row r="132" spans="1:30" x14ac:dyDescent="0.2">
      <c r="A132" s="146" t="str">
        <f>IF('U12'!B132="","",'U12'!B132)</f>
        <v/>
      </c>
      <c r="B132" s="151" t="str">
        <f>IF('U12'!C132="","",'U12'!C132)</f>
        <v/>
      </c>
      <c r="C132" s="152" t="str">
        <f>IF('U12'!D132="","",'U12'!D132)</f>
        <v/>
      </c>
      <c r="D132" s="155" t="str">
        <f>IF('U12'!H132="","",'U12'!H132)</f>
        <v/>
      </c>
      <c r="E132" s="153" t="str">
        <f>IF('U12'!E132="","",'U12'!E132)</f>
        <v/>
      </c>
      <c r="F132" s="154" t="str">
        <f>IF('U12'!F132="","",'U12'!F132)</f>
        <v/>
      </c>
      <c r="G132" s="289"/>
      <c r="H132" s="144" t="str">
        <f>IF(G132="","",RANK(G132,Hilfe!$A$1:$A$176,Wettkampfdaten!$G$9))</f>
        <v/>
      </c>
      <c r="I132" s="289"/>
      <c r="J132" s="144" t="str">
        <f>IF(I132="","",RANK(I132,Hilfe!$B$1:$B$176,Wettkampfdaten!$G$10))</f>
        <v/>
      </c>
      <c r="K132" s="289"/>
      <c r="L132" s="144" t="str">
        <f>IF(K132="","",RANK(K132,Hilfe!$C$1:$C$176,Wettkampfdaten!$G$11))</f>
        <v/>
      </c>
      <c r="M132" s="289"/>
      <c r="N132" s="144" t="str">
        <f>IF(M132="","",RANK(M132,Hilfe!$D$1:$D$176,Wettkampfdaten!$G$12))</f>
        <v/>
      </c>
      <c r="O132" s="140"/>
      <c r="P132" s="144" t="str">
        <f>IF(O132="","",RANK(O132,Hilfe!$E$1:$E$176,Wettkampfdaten!$G$13))</f>
        <v/>
      </c>
      <c r="Q132" s="140"/>
      <c r="R132" s="144" t="str">
        <f>IF(Q132="","",RANK(Q132,Hilfe!$F$1:$F$176,Wettkampfdaten!$G$14))</f>
        <v/>
      </c>
      <c r="S132" s="174" t="str">
        <f t="shared" si="2"/>
        <v/>
      </c>
      <c r="T132" s="171" t="str">
        <f>IF(S132="","",RANK(S132,Hilfe!$G$1:$G$176,1))</f>
        <v/>
      </c>
      <c r="U132" s="55" t="str">
        <f>Wettkampfdaten!$A$3</f>
        <v>KiLa Wettkampf Altenstadt 2024</v>
      </c>
      <c r="V132" s="56" t="str">
        <f>Wettkampfdaten!$D$3</f>
        <v>08./09.06.2024</v>
      </c>
      <c r="W132" s="58" t="str">
        <f>Wettkampfdaten!$F$3</f>
        <v>Altenstadt</v>
      </c>
      <c r="X132" s="57" t="s">
        <v>30</v>
      </c>
      <c r="Y132" s="24" t="str">
        <f>IF(Wettkampfdaten!$F$9="","",Wettkampfdaten!$F$9)</f>
        <v>Gehen</v>
      </c>
      <c r="Z132" s="24" t="str">
        <f>IF(Wettkampfdaten!$F$10="","",Wettkampfdaten!$F$10)</f>
        <v>5-Sprung</v>
      </c>
      <c r="AA132" s="24" t="str">
        <f>IF(Wettkampfdaten!$F$11="","",Wettkampfdaten!$F$11)</f>
        <v>Schlagwurf (Stab)</v>
      </c>
      <c r="AB132" s="24" t="str">
        <f>IF(Wettkampfdaten!$F$12="","",Wettkampfdaten!$F$12)</f>
        <v>Hindernissprint-Staffel</v>
      </c>
      <c r="AC132" s="24" t="str">
        <f>IF(Wettkampfdaten!$F$13="","",Wettkampfdaten!$F$13)</f>
        <v/>
      </c>
      <c r="AD132" s="24" t="str">
        <f>IF(Wettkampfdaten!$F$14="","",Wettkampfdaten!$F$14)</f>
        <v/>
      </c>
    </row>
    <row r="133" spans="1:30" ht="15.75" thickBot="1" x14ac:dyDescent="0.25">
      <c r="A133" s="156" t="str">
        <f>IF('U12'!B133="","",'U12'!B133)</f>
        <v/>
      </c>
      <c r="B133" s="157" t="str">
        <f>IF('U12'!C133="","",'U12'!C133)</f>
        <v/>
      </c>
      <c r="C133" s="158" t="str">
        <f>IF('U12'!D133="","",'U12'!D133)</f>
        <v/>
      </c>
      <c r="D133" s="157" t="str">
        <f>IF('U12'!H133="","",'U12'!H133)</f>
        <v/>
      </c>
      <c r="E133" s="159" t="str">
        <f>IF('U12'!E133="","",'U12'!E133)</f>
        <v/>
      </c>
      <c r="F133" s="160" t="str">
        <f>IF('U12'!F133="","",'U12'!F133)</f>
        <v/>
      </c>
      <c r="G133" s="292"/>
      <c r="H133" s="145" t="str">
        <f>IF(G133="","",RANK(G133,Hilfe!$A$1:$A$176,Wettkampfdaten!$G$9))</f>
        <v/>
      </c>
      <c r="I133" s="292"/>
      <c r="J133" s="145" t="str">
        <f>IF(I133="","",RANK(I133,Hilfe!$B$1:$B$176,Wettkampfdaten!$G$10))</f>
        <v/>
      </c>
      <c r="K133" s="292"/>
      <c r="L133" s="145" t="str">
        <f>IF(K133="","",RANK(K133,Hilfe!$C$1:$C$176,Wettkampfdaten!$G$11))</f>
        <v/>
      </c>
      <c r="M133" s="292"/>
      <c r="N133" s="145" t="str">
        <f>IF(M133="","",RANK(M133,Hilfe!$D$1:$D$176,Wettkampfdaten!$G$12))</f>
        <v/>
      </c>
      <c r="O133" s="141"/>
      <c r="P133" s="145" t="str">
        <f>IF(O133="","",RANK(O133,Hilfe!$E$1:$E$176,Wettkampfdaten!$G$13))</f>
        <v/>
      </c>
      <c r="Q133" s="141"/>
      <c r="R133" s="145" t="str">
        <f>IF(Q133="","",RANK(Q133,Hilfe!$F$1:$F$176,Wettkampfdaten!$G$14))</f>
        <v/>
      </c>
      <c r="S133" s="175" t="str">
        <f t="shared" ref="S133:S177" si="3">IF(SUM(H133,J133,L133,N133,P133,R133)&gt;0,SUM(H133,J133,L133,N133,P133,R133),"")</f>
        <v/>
      </c>
      <c r="T133" s="176" t="str">
        <f>IF(S133="","",RANK(S133,Hilfe!$G$1:$G$176,1))</f>
        <v/>
      </c>
      <c r="U133" s="55" t="str">
        <f>Wettkampfdaten!$A$3</f>
        <v>KiLa Wettkampf Altenstadt 2024</v>
      </c>
      <c r="V133" s="56" t="str">
        <f>Wettkampfdaten!$D$3</f>
        <v>08./09.06.2024</v>
      </c>
      <c r="W133" s="58" t="str">
        <f>Wettkampfdaten!$F$3</f>
        <v>Altenstadt</v>
      </c>
      <c r="X133" s="57" t="s">
        <v>30</v>
      </c>
      <c r="Y133" s="24" t="str">
        <f>IF(Wettkampfdaten!$F$9="","",Wettkampfdaten!$F$9)</f>
        <v>Gehen</v>
      </c>
      <c r="Z133" s="24" t="str">
        <f>IF(Wettkampfdaten!$F$10="","",Wettkampfdaten!$F$10)</f>
        <v>5-Sprung</v>
      </c>
      <c r="AA133" s="24" t="str">
        <f>IF(Wettkampfdaten!$F$11="","",Wettkampfdaten!$F$11)</f>
        <v>Schlagwurf (Stab)</v>
      </c>
      <c r="AB133" s="24" t="str">
        <f>IF(Wettkampfdaten!$F$12="","",Wettkampfdaten!$F$12)</f>
        <v>Hindernissprint-Staffel</v>
      </c>
      <c r="AC133" s="24" t="str">
        <f>IF(Wettkampfdaten!$F$13="","",Wettkampfdaten!$F$13)</f>
        <v/>
      </c>
      <c r="AD133" s="24" t="str">
        <f>IF(Wettkampfdaten!$F$14="","",Wettkampfdaten!$F$14)</f>
        <v/>
      </c>
    </row>
    <row r="134" spans="1:30" x14ac:dyDescent="0.2">
      <c r="A134" s="240" t="str">
        <f>IF('U12'!B134="","",'U12'!B134)</f>
        <v/>
      </c>
      <c r="B134" s="233" t="str">
        <f>IF('U12'!C134="","",'U12'!C134)</f>
        <v/>
      </c>
      <c r="C134" s="241" t="str">
        <f>IF('U12'!D134="","",'U12'!D134)</f>
        <v/>
      </c>
      <c r="D134" s="233" t="str">
        <f>IF('U12'!H134="","",'U12'!H134)</f>
        <v/>
      </c>
      <c r="E134" s="242" t="str">
        <f>IF('U12'!E134="","",'U12'!E134)</f>
        <v/>
      </c>
      <c r="F134" s="243" t="str">
        <f>IF('U12'!F134="","",'U12'!F134)</f>
        <v/>
      </c>
      <c r="G134" s="293"/>
      <c r="H134" s="182" t="str">
        <f>IF(G134="","",RANK(G134,Hilfe!$A$1:$A$176,Wettkampfdaten!$G$9))</f>
        <v/>
      </c>
      <c r="I134" s="293"/>
      <c r="J134" s="182" t="str">
        <f>IF(I134="","",RANK(I134,Hilfe!$B$1:$B$176,Wettkampfdaten!$G$10))</f>
        <v/>
      </c>
      <c r="K134" s="293"/>
      <c r="L134" s="182" t="str">
        <f>IF(K134="","",RANK(K134,Hilfe!$C$1:$C$176,Wettkampfdaten!$G$11))</f>
        <v/>
      </c>
      <c r="M134" s="293"/>
      <c r="N134" s="182" t="str">
        <f>IF(M134="","",RANK(M134,Hilfe!$D$1:$D$176,Wettkampfdaten!$G$12))</f>
        <v/>
      </c>
      <c r="O134" s="181"/>
      <c r="P134" s="182" t="str">
        <f>IF(O134="","",RANK(O134,Hilfe!$E$1:$E$176,Wettkampfdaten!$G$13))</f>
        <v/>
      </c>
      <c r="Q134" s="181"/>
      <c r="R134" s="182" t="str">
        <f>IF(Q134="","",RANK(Q134,Hilfe!$F$1:$F$176,Wettkampfdaten!$G$14))</f>
        <v/>
      </c>
      <c r="S134" s="183" t="str">
        <f t="shared" si="3"/>
        <v/>
      </c>
      <c r="T134" s="171" t="str">
        <f>IF(S134="","",RANK(S134,Hilfe!$G$1:$G$176,1))</f>
        <v/>
      </c>
      <c r="U134" s="55" t="str">
        <f>Wettkampfdaten!$A$3</f>
        <v>KiLa Wettkampf Altenstadt 2024</v>
      </c>
      <c r="V134" s="56" t="str">
        <f>Wettkampfdaten!$D$3</f>
        <v>08./09.06.2024</v>
      </c>
      <c r="W134" s="58" t="str">
        <f>Wettkampfdaten!$F$3</f>
        <v>Altenstadt</v>
      </c>
      <c r="X134" s="57" t="s">
        <v>30</v>
      </c>
      <c r="Y134" s="24" t="str">
        <f>IF(Wettkampfdaten!$F$9="","",Wettkampfdaten!$F$9)</f>
        <v>Gehen</v>
      </c>
      <c r="Z134" s="24" t="str">
        <f>IF(Wettkampfdaten!$F$10="","",Wettkampfdaten!$F$10)</f>
        <v>5-Sprung</v>
      </c>
      <c r="AA134" s="24" t="str">
        <f>IF(Wettkampfdaten!$F$11="","",Wettkampfdaten!$F$11)</f>
        <v>Schlagwurf (Stab)</v>
      </c>
      <c r="AB134" s="24" t="str">
        <f>IF(Wettkampfdaten!$F$12="","",Wettkampfdaten!$F$12)</f>
        <v>Hindernissprint-Staffel</v>
      </c>
      <c r="AC134" s="24" t="str">
        <f>IF(Wettkampfdaten!$F$13="","",Wettkampfdaten!$F$13)</f>
        <v/>
      </c>
      <c r="AD134" s="24" t="str">
        <f>IF(Wettkampfdaten!$F$14="","",Wettkampfdaten!$F$14)</f>
        <v/>
      </c>
    </row>
    <row r="135" spans="1:30" x14ac:dyDescent="0.2">
      <c r="A135" s="228" t="str">
        <f>IF('U12'!B135="","",'U12'!B135)</f>
        <v/>
      </c>
      <c r="B135" s="229" t="str">
        <f>IF('U12'!C135="","",'U12'!C135)</f>
        <v/>
      </c>
      <c r="C135" s="230" t="str">
        <f>IF('U12'!D135="","",'U12'!D135)</f>
        <v/>
      </c>
      <c r="D135" s="229" t="str">
        <f>IF('U12'!H135="","",'U12'!H135)</f>
        <v/>
      </c>
      <c r="E135" s="231" t="str">
        <f>IF('U12'!E135="","",'U12'!E135)</f>
        <v/>
      </c>
      <c r="F135" s="232" t="str">
        <f>IF('U12'!F135="","",'U12'!F135)</f>
        <v/>
      </c>
      <c r="G135" s="288"/>
      <c r="H135" s="144" t="str">
        <f>IF(G135="","",RANK(G135,Hilfe!$A$1:$A$176,Wettkampfdaten!$G$9))</f>
        <v/>
      </c>
      <c r="I135" s="288"/>
      <c r="J135" s="144" t="str">
        <f>IF(I135="","",RANK(I135,Hilfe!$B$1:$B$176,Wettkampfdaten!$G$10))</f>
        <v/>
      </c>
      <c r="K135" s="288"/>
      <c r="L135" s="144" t="str">
        <f>IF(K135="","",RANK(K135,Hilfe!$C$1:$C$176,Wettkampfdaten!$G$11))</f>
        <v/>
      </c>
      <c r="M135" s="288"/>
      <c r="N135" s="144" t="str">
        <f>IF(M135="","",RANK(M135,Hilfe!$D$1:$D$176,Wettkampfdaten!$G$12))</f>
        <v/>
      </c>
      <c r="O135" s="139"/>
      <c r="P135" s="144" t="str">
        <f>IF(O135="","",RANK(O135,Hilfe!$E$1:$E$176,Wettkampfdaten!$G$13))</f>
        <v/>
      </c>
      <c r="Q135" s="139"/>
      <c r="R135" s="144" t="str">
        <f>IF(Q135="","",RANK(Q135,Hilfe!$F$1:$F$176,Wettkampfdaten!$G$14))</f>
        <v/>
      </c>
      <c r="S135" s="173" t="str">
        <f t="shared" si="3"/>
        <v/>
      </c>
      <c r="T135" s="170" t="str">
        <f>IF(S135="","",RANK(S135,Hilfe!$G$1:$G$176,1))</f>
        <v/>
      </c>
      <c r="U135" s="55" t="str">
        <f>Wettkampfdaten!$A$3</f>
        <v>KiLa Wettkampf Altenstadt 2024</v>
      </c>
      <c r="V135" s="56" t="str">
        <f>Wettkampfdaten!$D$3</f>
        <v>08./09.06.2024</v>
      </c>
      <c r="W135" s="58" t="str">
        <f>Wettkampfdaten!$F$3</f>
        <v>Altenstadt</v>
      </c>
      <c r="X135" s="57" t="s">
        <v>30</v>
      </c>
      <c r="Y135" s="24" t="str">
        <f>IF(Wettkampfdaten!$F$9="","",Wettkampfdaten!$F$9)</f>
        <v>Gehen</v>
      </c>
      <c r="Z135" s="24" t="str">
        <f>IF(Wettkampfdaten!$F$10="","",Wettkampfdaten!$F$10)</f>
        <v>5-Sprung</v>
      </c>
      <c r="AA135" s="24" t="str">
        <f>IF(Wettkampfdaten!$F$11="","",Wettkampfdaten!$F$11)</f>
        <v>Schlagwurf (Stab)</v>
      </c>
      <c r="AB135" s="24" t="str">
        <f>IF(Wettkampfdaten!$F$12="","",Wettkampfdaten!$F$12)</f>
        <v>Hindernissprint-Staffel</v>
      </c>
      <c r="AC135" s="24" t="str">
        <f>IF(Wettkampfdaten!$F$13="","",Wettkampfdaten!$F$13)</f>
        <v/>
      </c>
      <c r="AD135" s="24" t="str">
        <f>IF(Wettkampfdaten!$F$14="","",Wettkampfdaten!$F$14)</f>
        <v/>
      </c>
    </row>
    <row r="136" spans="1:30" x14ac:dyDescent="0.2">
      <c r="A136" s="228" t="str">
        <f>IF('U12'!B136="","",'U12'!B136)</f>
        <v/>
      </c>
      <c r="B136" s="229" t="str">
        <f>IF('U12'!C136="","",'U12'!C136)</f>
        <v/>
      </c>
      <c r="C136" s="230" t="str">
        <f>IF('U12'!D136="","",'U12'!D136)</f>
        <v/>
      </c>
      <c r="D136" s="233" t="str">
        <f>IF('U12'!H136="","",'U12'!H136)</f>
        <v/>
      </c>
      <c r="E136" s="231" t="str">
        <f>IF('U12'!E136="","",'U12'!E136)</f>
        <v/>
      </c>
      <c r="F136" s="232" t="str">
        <f>IF('U12'!F136="","",'U12'!F136)</f>
        <v/>
      </c>
      <c r="G136" s="289"/>
      <c r="H136" s="144" t="str">
        <f>IF(G136="","",RANK(G136,Hilfe!$A$1:$A$176,Wettkampfdaten!$G$9))</f>
        <v/>
      </c>
      <c r="I136" s="289"/>
      <c r="J136" s="144" t="str">
        <f>IF(I136="","",RANK(I136,Hilfe!$B$1:$B$176,Wettkampfdaten!$G$10))</f>
        <v/>
      </c>
      <c r="K136" s="289"/>
      <c r="L136" s="144" t="str">
        <f>IF(K136="","",RANK(K136,Hilfe!$C$1:$C$176,Wettkampfdaten!$G$11))</f>
        <v/>
      </c>
      <c r="M136" s="289"/>
      <c r="N136" s="144" t="str">
        <f>IF(M136="","",RANK(M136,Hilfe!$D$1:$D$176,Wettkampfdaten!$G$12))</f>
        <v/>
      </c>
      <c r="O136" s="140"/>
      <c r="P136" s="144" t="str">
        <f>IF(O136="","",RANK(O136,Hilfe!$E$1:$E$176,Wettkampfdaten!$G$13))</f>
        <v/>
      </c>
      <c r="Q136" s="140"/>
      <c r="R136" s="144" t="str">
        <f>IF(Q136="","",RANK(Q136,Hilfe!$F$1:$F$176,Wettkampfdaten!$G$14))</f>
        <v/>
      </c>
      <c r="S136" s="174" t="str">
        <f t="shared" si="3"/>
        <v/>
      </c>
      <c r="T136" s="171" t="str">
        <f>IF(S136="","",RANK(S136,Hilfe!$G$1:$G$176,1))</f>
        <v/>
      </c>
      <c r="U136" s="55" t="str">
        <f>Wettkampfdaten!$A$3</f>
        <v>KiLa Wettkampf Altenstadt 2024</v>
      </c>
      <c r="V136" s="56" t="str">
        <f>Wettkampfdaten!$D$3</f>
        <v>08./09.06.2024</v>
      </c>
      <c r="W136" s="58" t="str">
        <f>Wettkampfdaten!$F$3</f>
        <v>Altenstadt</v>
      </c>
      <c r="X136" s="57" t="s">
        <v>30</v>
      </c>
      <c r="Y136" s="24" t="str">
        <f>IF(Wettkampfdaten!$F$9="","",Wettkampfdaten!$F$9)</f>
        <v>Gehen</v>
      </c>
      <c r="Z136" s="24" t="str">
        <f>IF(Wettkampfdaten!$F$10="","",Wettkampfdaten!$F$10)</f>
        <v>5-Sprung</v>
      </c>
      <c r="AA136" s="24" t="str">
        <f>IF(Wettkampfdaten!$F$11="","",Wettkampfdaten!$F$11)</f>
        <v>Schlagwurf (Stab)</v>
      </c>
      <c r="AB136" s="24" t="str">
        <f>IF(Wettkampfdaten!$F$12="","",Wettkampfdaten!$F$12)</f>
        <v>Hindernissprint-Staffel</v>
      </c>
      <c r="AC136" s="24" t="str">
        <f>IF(Wettkampfdaten!$F$13="","",Wettkampfdaten!$F$13)</f>
        <v/>
      </c>
      <c r="AD136" s="24" t="str">
        <f>IF(Wettkampfdaten!$F$14="","",Wettkampfdaten!$F$14)</f>
        <v/>
      </c>
    </row>
    <row r="137" spans="1:30" x14ac:dyDescent="0.2">
      <c r="A137" s="228" t="str">
        <f>IF('U12'!B137="","",'U12'!B137)</f>
        <v/>
      </c>
      <c r="B137" s="229" t="str">
        <f>IF('U12'!C137="","",'U12'!C137)</f>
        <v/>
      </c>
      <c r="C137" s="230" t="str">
        <f>IF('U12'!D137="","",'U12'!D137)</f>
        <v/>
      </c>
      <c r="D137" s="229" t="str">
        <f>IF('U12'!H137="","",'U12'!H137)</f>
        <v/>
      </c>
      <c r="E137" s="231" t="str">
        <f>IF('U12'!E137="","",'U12'!E137)</f>
        <v/>
      </c>
      <c r="F137" s="232" t="str">
        <f>IF('U12'!F137="","",'U12'!F137)</f>
        <v/>
      </c>
      <c r="G137" s="288"/>
      <c r="H137" s="144" t="str">
        <f>IF(G137="","",RANK(G137,Hilfe!$A$1:$A$176,Wettkampfdaten!$G$9))</f>
        <v/>
      </c>
      <c r="I137" s="288"/>
      <c r="J137" s="144" t="str">
        <f>IF(I137="","",RANK(I137,Hilfe!$B$1:$B$176,Wettkampfdaten!$G$10))</f>
        <v/>
      </c>
      <c r="K137" s="288"/>
      <c r="L137" s="144" t="str">
        <f>IF(K137="","",RANK(K137,Hilfe!$C$1:$C$176,Wettkampfdaten!$G$11))</f>
        <v/>
      </c>
      <c r="M137" s="288"/>
      <c r="N137" s="144" t="str">
        <f>IF(M137="","",RANK(M137,Hilfe!$D$1:$D$176,Wettkampfdaten!$G$12))</f>
        <v/>
      </c>
      <c r="O137" s="139"/>
      <c r="P137" s="144" t="str">
        <f>IF(O137="","",RANK(O137,Hilfe!$E$1:$E$176,Wettkampfdaten!$G$13))</f>
        <v/>
      </c>
      <c r="Q137" s="139"/>
      <c r="R137" s="144" t="str">
        <f>IF(Q137="","",RANK(Q137,Hilfe!$F$1:$F$176,Wettkampfdaten!$G$14))</f>
        <v/>
      </c>
      <c r="S137" s="173" t="str">
        <f t="shared" si="3"/>
        <v/>
      </c>
      <c r="T137" s="170" t="str">
        <f>IF(S137="","",RANK(S137,Hilfe!$G$1:$G$176,1))</f>
        <v/>
      </c>
      <c r="U137" s="55" t="str">
        <f>Wettkampfdaten!$A$3</f>
        <v>KiLa Wettkampf Altenstadt 2024</v>
      </c>
      <c r="V137" s="56" t="str">
        <f>Wettkampfdaten!$D$3</f>
        <v>08./09.06.2024</v>
      </c>
      <c r="W137" s="58" t="str">
        <f>Wettkampfdaten!$F$3</f>
        <v>Altenstadt</v>
      </c>
      <c r="X137" s="57" t="s">
        <v>30</v>
      </c>
      <c r="Y137" s="24" t="str">
        <f>IF(Wettkampfdaten!$F$9="","",Wettkampfdaten!$F$9)</f>
        <v>Gehen</v>
      </c>
      <c r="Z137" s="24" t="str">
        <f>IF(Wettkampfdaten!$F$10="","",Wettkampfdaten!$F$10)</f>
        <v>5-Sprung</v>
      </c>
      <c r="AA137" s="24" t="str">
        <f>IF(Wettkampfdaten!$F$11="","",Wettkampfdaten!$F$11)</f>
        <v>Schlagwurf (Stab)</v>
      </c>
      <c r="AB137" s="24" t="str">
        <f>IF(Wettkampfdaten!$F$12="","",Wettkampfdaten!$F$12)</f>
        <v>Hindernissprint-Staffel</v>
      </c>
      <c r="AC137" s="24" t="str">
        <f>IF(Wettkampfdaten!$F$13="","",Wettkampfdaten!$F$13)</f>
        <v/>
      </c>
      <c r="AD137" s="24" t="str">
        <f>IF(Wettkampfdaten!$F$14="","",Wettkampfdaten!$F$14)</f>
        <v/>
      </c>
    </row>
    <row r="138" spans="1:30" x14ac:dyDescent="0.2">
      <c r="A138" s="228" t="str">
        <f>IF('U12'!B138="","",'U12'!B138)</f>
        <v/>
      </c>
      <c r="B138" s="229" t="str">
        <f>IF('U12'!C138="","",'U12'!C138)</f>
        <v/>
      </c>
      <c r="C138" s="230" t="str">
        <f>IF('U12'!D138="","",'U12'!D138)</f>
        <v/>
      </c>
      <c r="D138" s="233" t="str">
        <f>IF('U12'!H138="","",'U12'!H138)</f>
        <v/>
      </c>
      <c r="E138" s="231" t="str">
        <f>IF('U12'!E138="","",'U12'!E138)</f>
        <v/>
      </c>
      <c r="F138" s="232" t="str">
        <f>IF('U12'!F138="","",'U12'!F138)</f>
        <v/>
      </c>
      <c r="G138" s="289"/>
      <c r="H138" s="144" t="str">
        <f>IF(G138="","",RANK(G138,Hilfe!$A$1:$A$176,Wettkampfdaten!$G$9))</f>
        <v/>
      </c>
      <c r="I138" s="289"/>
      <c r="J138" s="144" t="str">
        <f>IF(I138="","",RANK(I138,Hilfe!$B$1:$B$176,Wettkampfdaten!$G$10))</f>
        <v/>
      </c>
      <c r="K138" s="289"/>
      <c r="L138" s="144" t="str">
        <f>IF(K138="","",RANK(K138,Hilfe!$C$1:$C$176,Wettkampfdaten!$G$11))</f>
        <v/>
      </c>
      <c r="M138" s="289"/>
      <c r="N138" s="144" t="str">
        <f>IF(M138="","",RANK(M138,Hilfe!$D$1:$D$176,Wettkampfdaten!$G$12))</f>
        <v/>
      </c>
      <c r="O138" s="140"/>
      <c r="P138" s="144" t="str">
        <f>IF(O138="","",RANK(O138,Hilfe!$E$1:$E$176,Wettkampfdaten!$G$13))</f>
        <v/>
      </c>
      <c r="Q138" s="140"/>
      <c r="R138" s="144" t="str">
        <f>IF(Q138="","",RANK(Q138,Hilfe!$F$1:$F$176,Wettkampfdaten!$G$14))</f>
        <v/>
      </c>
      <c r="S138" s="174" t="str">
        <f t="shared" si="3"/>
        <v/>
      </c>
      <c r="T138" s="171" t="str">
        <f>IF(S138="","",RANK(S138,Hilfe!$G$1:$G$176,1))</f>
        <v/>
      </c>
      <c r="U138" s="55" t="str">
        <f>Wettkampfdaten!$A$3</f>
        <v>KiLa Wettkampf Altenstadt 2024</v>
      </c>
      <c r="V138" s="56" t="str">
        <f>Wettkampfdaten!$D$3</f>
        <v>08./09.06.2024</v>
      </c>
      <c r="W138" s="58" t="str">
        <f>Wettkampfdaten!$F$3</f>
        <v>Altenstadt</v>
      </c>
      <c r="X138" s="57" t="s">
        <v>30</v>
      </c>
      <c r="Y138" s="24" t="str">
        <f>IF(Wettkampfdaten!$F$9="","",Wettkampfdaten!$F$9)</f>
        <v>Gehen</v>
      </c>
      <c r="Z138" s="24" t="str">
        <f>IF(Wettkampfdaten!$F$10="","",Wettkampfdaten!$F$10)</f>
        <v>5-Sprung</v>
      </c>
      <c r="AA138" s="24" t="str">
        <f>IF(Wettkampfdaten!$F$11="","",Wettkampfdaten!$F$11)</f>
        <v>Schlagwurf (Stab)</v>
      </c>
      <c r="AB138" s="24" t="str">
        <f>IF(Wettkampfdaten!$F$12="","",Wettkampfdaten!$F$12)</f>
        <v>Hindernissprint-Staffel</v>
      </c>
      <c r="AC138" s="24" t="str">
        <f>IF(Wettkampfdaten!$F$13="","",Wettkampfdaten!$F$13)</f>
        <v/>
      </c>
      <c r="AD138" s="24" t="str">
        <f>IF(Wettkampfdaten!$F$14="","",Wettkampfdaten!$F$14)</f>
        <v/>
      </c>
    </row>
    <row r="139" spans="1:30" x14ac:dyDescent="0.2">
      <c r="A139" s="228" t="str">
        <f>IF('U12'!B139="","",'U12'!B139)</f>
        <v/>
      </c>
      <c r="B139" s="229" t="str">
        <f>IF('U12'!C139="","",'U12'!C139)</f>
        <v/>
      </c>
      <c r="C139" s="230" t="str">
        <f>IF('U12'!D139="","",'U12'!D139)</f>
        <v/>
      </c>
      <c r="D139" s="229" t="str">
        <f>IF('U12'!H139="","",'U12'!H139)</f>
        <v/>
      </c>
      <c r="E139" s="231" t="str">
        <f>IF('U12'!E139="","",'U12'!E139)</f>
        <v/>
      </c>
      <c r="F139" s="232" t="str">
        <f>IF('U12'!F139="","",'U12'!F139)</f>
        <v/>
      </c>
      <c r="G139" s="288"/>
      <c r="H139" s="144" t="str">
        <f>IF(G139="","",RANK(G139,Hilfe!$A$1:$A$176,Wettkampfdaten!$G$9))</f>
        <v/>
      </c>
      <c r="I139" s="288"/>
      <c r="J139" s="144" t="str">
        <f>IF(I139="","",RANK(I139,Hilfe!$B$1:$B$176,Wettkampfdaten!$G$10))</f>
        <v/>
      </c>
      <c r="K139" s="288"/>
      <c r="L139" s="144" t="str">
        <f>IF(K139="","",RANK(K139,Hilfe!$C$1:$C$176,Wettkampfdaten!$G$11))</f>
        <v/>
      </c>
      <c r="M139" s="288"/>
      <c r="N139" s="144" t="str">
        <f>IF(M139="","",RANK(M139,Hilfe!$D$1:$D$176,Wettkampfdaten!$G$12))</f>
        <v/>
      </c>
      <c r="O139" s="139"/>
      <c r="P139" s="144" t="str">
        <f>IF(O139="","",RANK(O139,Hilfe!$E$1:$E$176,Wettkampfdaten!$G$13))</f>
        <v/>
      </c>
      <c r="Q139" s="139"/>
      <c r="R139" s="144" t="str">
        <f>IF(Q139="","",RANK(Q139,Hilfe!$F$1:$F$176,Wettkampfdaten!$G$14))</f>
        <v/>
      </c>
      <c r="S139" s="173" t="str">
        <f t="shared" si="3"/>
        <v/>
      </c>
      <c r="T139" s="170" t="str">
        <f>IF(S139="","",RANK(S139,Hilfe!$G$1:$G$176,1))</f>
        <v/>
      </c>
      <c r="U139" s="55" t="str">
        <f>Wettkampfdaten!$A$3</f>
        <v>KiLa Wettkampf Altenstadt 2024</v>
      </c>
      <c r="V139" s="56" t="str">
        <f>Wettkampfdaten!$D$3</f>
        <v>08./09.06.2024</v>
      </c>
      <c r="W139" s="58" t="str">
        <f>Wettkampfdaten!$F$3</f>
        <v>Altenstadt</v>
      </c>
      <c r="X139" s="57" t="s">
        <v>30</v>
      </c>
      <c r="Y139" s="24" t="str">
        <f>IF(Wettkampfdaten!$F$9="","",Wettkampfdaten!$F$9)</f>
        <v>Gehen</v>
      </c>
      <c r="Z139" s="24" t="str">
        <f>IF(Wettkampfdaten!$F$10="","",Wettkampfdaten!$F$10)</f>
        <v>5-Sprung</v>
      </c>
      <c r="AA139" s="24" t="str">
        <f>IF(Wettkampfdaten!$F$11="","",Wettkampfdaten!$F$11)</f>
        <v>Schlagwurf (Stab)</v>
      </c>
      <c r="AB139" s="24" t="str">
        <f>IF(Wettkampfdaten!$F$12="","",Wettkampfdaten!$F$12)</f>
        <v>Hindernissprint-Staffel</v>
      </c>
      <c r="AC139" s="24" t="str">
        <f>IF(Wettkampfdaten!$F$13="","",Wettkampfdaten!$F$13)</f>
        <v/>
      </c>
      <c r="AD139" s="24" t="str">
        <f>IF(Wettkampfdaten!$F$14="","",Wettkampfdaten!$F$14)</f>
        <v/>
      </c>
    </row>
    <row r="140" spans="1:30" x14ac:dyDescent="0.2">
      <c r="A140" s="228" t="str">
        <f>IF('U12'!B140="","",'U12'!B140)</f>
        <v/>
      </c>
      <c r="B140" s="229" t="str">
        <f>IF('U12'!C140="","",'U12'!C140)</f>
        <v/>
      </c>
      <c r="C140" s="230" t="str">
        <f>IF('U12'!D140="","",'U12'!D140)</f>
        <v/>
      </c>
      <c r="D140" s="233" t="str">
        <f>IF('U12'!H140="","",'U12'!H140)</f>
        <v/>
      </c>
      <c r="E140" s="231" t="str">
        <f>IF('U12'!E140="","",'U12'!E140)</f>
        <v/>
      </c>
      <c r="F140" s="232" t="str">
        <f>IF('U12'!F140="","",'U12'!F140)</f>
        <v/>
      </c>
      <c r="G140" s="289"/>
      <c r="H140" s="144" t="str">
        <f>IF(G140="","",RANK(G140,Hilfe!$A$1:$A$176,Wettkampfdaten!$G$9))</f>
        <v/>
      </c>
      <c r="I140" s="289"/>
      <c r="J140" s="144" t="str">
        <f>IF(I140="","",RANK(I140,Hilfe!$B$1:$B$176,Wettkampfdaten!$G$10))</f>
        <v/>
      </c>
      <c r="K140" s="289"/>
      <c r="L140" s="144" t="str">
        <f>IF(K140="","",RANK(K140,Hilfe!$C$1:$C$176,Wettkampfdaten!$G$11))</f>
        <v/>
      </c>
      <c r="M140" s="289"/>
      <c r="N140" s="144" t="str">
        <f>IF(M140="","",RANK(M140,Hilfe!$D$1:$D$176,Wettkampfdaten!$G$12))</f>
        <v/>
      </c>
      <c r="O140" s="140"/>
      <c r="P140" s="144" t="str">
        <f>IF(O140="","",RANK(O140,Hilfe!$E$1:$E$176,Wettkampfdaten!$G$13))</f>
        <v/>
      </c>
      <c r="Q140" s="140"/>
      <c r="R140" s="144" t="str">
        <f>IF(Q140="","",RANK(Q140,Hilfe!$F$1:$F$176,Wettkampfdaten!$G$14))</f>
        <v/>
      </c>
      <c r="S140" s="174" t="str">
        <f t="shared" si="3"/>
        <v/>
      </c>
      <c r="T140" s="171" t="str">
        <f>IF(S140="","",RANK(S140,Hilfe!$G$1:$G$176,1))</f>
        <v/>
      </c>
      <c r="U140" s="55" t="str">
        <f>Wettkampfdaten!$A$3</f>
        <v>KiLa Wettkampf Altenstadt 2024</v>
      </c>
      <c r="V140" s="56" t="str">
        <f>Wettkampfdaten!$D$3</f>
        <v>08./09.06.2024</v>
      </c>
      <c r="W140" s="58" t="str">
        <f>Wettkampfdaten!$F$3</f>
        <v>Altenstadt</v>
      </c>
      <c r="X140" s="57" t="s">
        <v>30</v>
      </c>
      <c r="Y140" s="24" t="str">
        <f>IF(Wettkampfdaten!$F$9="","",Wettkampfdaten!$F$9)</f>
        <v>Gehen</v>
      </c>
      <c r="Z140" s="24" t="str">
        <f>IF(Wettkampfdaten!$F$10="","",Wettkampfdaten!$F$10)</f>
        <v>5-Sprung</v>
      </c>
      <c r="AA140" s="24" t="str">
        <f>IF(Wettkampfdaten!$F$11="","",Wettkampfdaten!$F$11)</f>
        <v>Schlagwurf (Stab)</v>
      </c>
      <c r="AB140" s="24" t="str">
        <f>IF(Wettkampfdaten!$F$12="","",Wettkampfdaten!$F$12)</f>
        <v>Hindernissprint-Staffel</v>
      </c>
      <c r="AC140" s="24" t="str">
        <f>IF(Wettkampfdaten!$F$13="","",Wettkampfdaten!$F$13)</f>
        <v/>
      </c>
      <c r="AD140" s="24" t="str">
        <f>IF(Wettkampfdaten!$F$14="","",Wettkampfdaten!$F$14)</f>
        <v/>
      </c>
    </row>
    <row r="141" spans="1:30" x14ac:dyDescent="0.2">
      <c r="A141" s="228" t="str">
        <f>IF('U12'!B141="","",'U12'!B141)</f>
        <v/>
      </c>
      <c r="B141" s="229" t="str">
        <f>IF('U12'!C141="","",'U12'!C141)</f>
        <v/>
      </c>
      <c r="C141" s="230" t="str">
        <f>IF('U12'!D141="","",'U12'!D141)</f>
        <v/>
      </c>
      <c r="D141" s="229" t="str">
        <f>IF('U12'!H141="","",'U12'!H141)</f>
        <v/>
      </c>
      <c r="E141" s="231" t="str">
        <f>IF('U12'!E141="","",'U12'!E141)</f>
        <v/>
      </c>
      <c r="F141" s="232" t="str">
        <f>IF('U12'!F141="","",'U12'!F141)</f>
        <v/>
      </c>
      <c r="G141" s="288"/>
      <c r="H141" s="144" t="str">
        <f>IF(G141="","",RANK(G141,Hilfe!$A$1:$A$176,Wettkampfdaten!$G$9))</f>
        <v/>
      </c>
      <c r="I141" s="288"/>
      <c r="J141" s="144" t="str">
        <f>IF(I141="","",RANK(I141,Hilfe!$B$1:$B$176,Wettkampfdaten!$G$10))</f>
        <v/>
      </c>
      <c r="K141" s="288"/>
      <c r="L141" s="144" t="str">
        <f>IF(K141="","",RANK(K141,Hilfe!$C$1:$C$176,Wettkampfdaten!$G$11))</f>
        <v/>
      </c>
      <c r="M141" s="288"/>
      <c r="N141" s="144" t="str">
        <f>IF(M141="","",RANK(M141,Hilfe!$D$1:$D$176,Wettkampfdaten!$G$12))</f>
        <v/>
      </c>
      <c r="O141" s="139"/>
      <c r="P141" s="144" t="str">
        <f>IF(O141="","",RANK(O141,Hilfe!$E$1:$E$176,Wettkampfdaten!$G$13))</f>
        <v/>
      </c>
      <c r="Q141" s="139"/>
      <c r="R141" s="144" t="str">
        <f>IF(Q141="","",RANK(Q141,Hilfe!$F$1:$F$176,Wettkampfdaten!$G$14))</f>
        <v/>
      </c>
      <c r="S141" s="173" t="str">
        <f t="shared" si="3"/>
        <v/>
      </c>
      <c r="T141" s="170" t="str">
        <f>IF(S141="","",RANK(S141,Hilfe!$G$1:$G$176,1))</f>
        <v/>
      </c>
      <c r="U141" s="55" t="str">
        <f>Wettkampfdaten!$A$3</f>
        <v>KiLa Wettkampf Altenstadt 2024</v>
      </c>
      <c r="V141" s="56" t="str">
        <f>Wettkampfdaten!$D$3</f>
        <v>08./09.06.2024</v>
      </c>
      <c r="W141" s="58" t="str">
        <f>Wettkampfdaten!$F$3</f>
        <v>Altenstadt</v>
      </c>
      <c r="X141" s="57" t="s">
        <v>30</v>
      </c>
      <c r="Y141" s="24" t="str">
        <f>IF(Wettkampfdaten!$F$9="","",Wettkampfdaten!$F$9)</f>
        <v>Gehen</v>
      </c>
      <c r="Z141" s="24" t="str">
        <f>IF(Wettkampfdaten!$F$10="","",Wettkampfdaten!$F$10)</f>
        <v>5-Sprung</v>
      </c>
      <c r="AA141" s="24" t="str">
        <f>IF(Wettkampfdaten!$F$11="","",Wettkampfdaten!$F$11)</f>
        <v>Schlagwurf (Stab)</v>
      </c>
      <c r="AB141" s="24" t="str">
        <f>IF(Wettkampfdaten!$F$12="","",Wettkampfdaten!$F$12)</f>
        <v>Hindernissprint-Staffel</v>
      </c>
      <c r="AC141" s="24" t="str">
        <f>IF(Wettkampfdaten!$F$13="","",Wettkampfdaten!$F$13)</f>
        <v/>
      </c>
      <c r="AD141" s="24" t="str">
        <f>IF(Wettkampfdaten!$F$14="","",Wettkampfdaten!$F$14)</f>
        <v/>
      </c>
    </row>
    <row r="142" spans="1:30" x14ac:dyDescent="0.2">
      <c r="A142" s="228" t="str">
        <f>IF('U12'!B142="","",'U12'!B142)</f>
        <v/>
      </c>
      <c r="B142" s="229" t="str">
        <f>IF('U12'!C142="","",'U12'!C142)</f>
        <v/>
      </c>
      <c r="C142" s="230" t="str">
        <f>IF('U12'!D142="","",'U12'!D142)</f>
        <v/>
      </c>
      <c r="D142" s="233" t="str">
        <f>IF('U12'!H142="","",'U12'!H142)</f>
        <v/>
      </c>
      <c r="E142" s="231" t="str">
        <f>IF('U12'!E142="","",'U12'!E142)</f>
        <v/>
      </c>
      <c r="F142" s="232" t="str">
        <f>IF('U12'!F142="","",'U12'!F142)</f>
        <v/>
      </c>
      <c r="G142" s="289"/>
      <c r="H142" s="144" t="str">
        <f>IF(G142="","",RANK(G142,Hilfe!$A$1:$A$176,Wettkampfdaten!$G$9))</f>
        <v/>
      </c>
      <c r="I142" s="289"/>
      <c r="J142" s="144" t="str">
        <f>IF(I142="","",RANK(I142,Hilfe!$B$1:$B$176,Wettkampfdaten!$G$10))</f>
        <v/>
      </c>
      <c r="K142" s="289"/>
      <c r="L142" s="144" t="str">
        <f>IF(K142="","",RANK(K142,Hilfe!$C$1:$C$176,Wettkampfdaten!$G$11))</f>
        <v/>
      </c>
      <c r="M142" s="289"/>
      <c r="N142" s="144" t="str">
        <f>IF(M142="","",RANK(M142,Hilfe!$D$1:$D$176,Wettkampfdaten!$G$12))</f>
        <v/>
      </c>
      <c r="O142" s="140"/>
      <c r="P142" s="144" t="str">
        <f>IF(O142="","",RANK(O142,Hilfe!$E$1:$E$176,Wettkampfdaten!$G$13))</f>
        <v/>
      </c>
      <c r="Q142" s="140"/>
      <c r="R142" s="144" t="str">
        <f>IF(Q142="","",RANK(Q142,Hilfe!$F$1:$F$176,Wettkampfdaten!$G$14))</f>
        <v/>
      </c>
      <c r="S142" s="174" t="str">
        <f t="shared" si="3"/>
        <v/>
      </c>
      <c r="T142" s="171" t="str">
        <f>IF(S142="","",RANK(S142,Hilfe!$G$1:$G$176,1))</f>
        <v/>
      </c>
      <c r="U142" s="55" t="str">
        <f>Wettkampfdaten!$A$3</f>
        <v>KiLa Wettkampf Altenstadt 2024</v>
      </c>
      <c r="V142" s="56" t="str">
        <f>Wettkampfdaten!$D$3</f>
        <v>08./09.06.2024</v>
      </c>
      <c r="W142" s="58" t="str">
        <f>Wettkampfdaten!$F$3</f>
        <v>Altenstadt</v>
      </c>
      <c r="X142" s="57" t="s">
        <v>30</v>
      </c>
      <c r="Y142" s="24" t="str">
        <f>IF(Wettkampfdaten!$F$9="","",Wettkampfdaten!$F$9)</f>
        <v>Gehen</v>
      </c>
      <c r="Z142" s="24" t="str">
        <f>IF(Wettkampfdaten!$F$10="","",Wettkampfdaten!$F$10)</f>
        <v>5-Sprung</v>
      </c>
      <c r="AA142" s="24" t="str">
        <f>IF(Wettkampfdaten!$F$11="","",Wettkampfdaten!$F$11)</f>
        <v>Schlagwurf (Stab)</v>
      </c>
      <c r="AB142" s="24" t="str">
        <f>IF(Wettkampfdaten!$F$12="","",Wettkampfdaten!$F$12)</f>
        <v>Hindernissprint-Staffel</v>
      </c>
      <c r="AC142" s="24" t="str">
        <f>IF(Wettkampfdaten!$F$13="","",Wettkampfdaten!$F$13)</f>
        <v/>
      </c>
      <c r="AD142" s="24" t="str">
        <f>IF(Wettkampfdaten!$F$14="","",Wettkampfdaten!$F$14)</f>
        <v/>
      </c>
    </row>
    <row r="143" spans="1:30" x14ac:dyDescent="0.2">
      <c r="A143" s="228" t="str">
        <f>IF('U12'!B143="","",'U12'!B143)</f>
        <v/>
      </c>
      <c r="B143" s="229" t="str">
        <f>IF('U12'!C143="","",'U12'!C143)</f>
        <v/>
      </c>
      <c r="C143" s="230" t="str">
        <f>IF('U12'!D143="","",'U12'!D143)</f>
        <v/>
      </c>
      <c r="D143" s="229" t="str">
        <f>IF('U12'!H143="","",'U12'!H143)</f>
        <v/>
      </c>
      <c r="E143" s="231" t="str">
        <f>IF('U12'!E143="","",'U12'!E143)</f>
        <v/>
      </c>
      <c r="F143" s="232" t="str">
        <f>IF('U12'!F143="","",'U12'!F143)</f>
        <v/>
      </c>
      <c r="G143" s="288"/>
      <c r="H143" s="144" t="str">
        <f>IF(G143="","",RANK(G143,Hilfe!$A$1:$A$176,Wettkampfdaten!$G$9))</f>
        <v/>
      </c>
      <c r="I143" s="288"/>
      <c r="J143" s="144" t="str">
        <f>IF(I143="","",RANK(I143,Hilfe!$B$1:$B$176,Wettkampfdaten!$G$10))</f>
        <v/>
      </c>
      <c r="K143" s="288"/>
      <c r="L143" s="144" t="str">
        <f>IF(K143="","",RANK(K143,Hilfe!$C$1:$C$176,Wettkampfdaten!$G$11))</f>
        <v/>
      </c>
      <c r="M143" s="288"/>
      <c r="N143" s="144" t="str">
        <f>IF(M143="","",RANK(M143,Hilfe!$D$1:$D$176,Wettkampfdaten!$G$12))</f>
        <v/>
      </c>
      <c r="O143" s="139"/>
      <c r="P143" s="144" t="str">
        <f>IF(O143="","",RANK(O143,Hilfe!$E$1:$E$176,Wettkampfdaten!$G$13))</f>
        <v/>
      </c>
      <c r="Q143" s="139"/>
      <c r="R143" s="144" t="str">
        <f>IF(Q143="","",RANK(Q143,Hilfe!$F$1:$F$176,Wettkampfdaten!$G$14))</f>
        <v/>
      </c>
      <c r="S143" s="173" t="str">
        <f t="shared" si="3"/>
        <v/>
      </c>
      <c r="T143" s="170" t="str">
        <f>IF(S143="","",RANK(S143,Hilfe!$G$1:$G$176,1))</f>
        <v/>
      </c>
      <c r="U143" s="55" t="str">
        <f>Wettkampfdaten!$A$3</f>
        <v>KiLa Wettkampf Altenstadt 2024</v>
      </c>
      <c r="V143" s="56" t="str">
        <f>Wettkampfdaten!$D$3</f>
        <v>08./09.06.2024</v>
      </c>
      <c r="W143" s="58" t="str">
        <f>Wettkampfdaten!$F$3</f>
        <v>Altenstadt</v>
      </c>
      <c r="X143" s="57" t="s">
        <v>30</v>
      </c>
      <c r="Y143" s="24" t="str">
        <f>IF(Wettkampfdaten!$F$9="","",Wettkampfdaten!$F$9)</f>
        <v>Gehen</v>
      </c>
      <c r="Z143" s="24" t="str">
        <f>IF(Wettkampfdaten!$F$10="","",Wettkampfdaten!$F$10)</f>
        <v>5-Sprung</v>
      </c>
      <c r="AA143" s="24" t="str">
        <f>IF(Wettkampfdaten!$F$11="","",Wettkampfdaten!$F$11)</f>
        <v>Schlagwurf (Stab)</v>
      </c>
      <c r="AB143" s="24" t="str">
        <f>IF(Wettkampfdaten!$F$12="","",Wettkampfdaten!$F$12)</f>
        <v>Hindernissprint-Staffel</v>
      </c>
      <c r="AC143" s="24" t="str">
        <f>IF(Wettkampfdaten!$F$13="","",Wettkampfdaten!$F$13)</f>
        <v/>
      </c>
      <c r="AD143" s="24" t="str">
        <f>IF(Wettkampfdaten!$F$14="","",Wettkampfdaten!$F$14)</f>
        <v/>
      </c>
    </row>
    <row r="144" spans="1:30" ht="15.75" thickBot="1" x14ac:dyDescent="0.25">
      <c r="A144" s="234" t="str">
        <f>IF('U12'!B144="","",'U12'!B144)</f>
        <v/>
      </c>
      <c r="B144" s="235" t="str">
        <f>IF('U12'!C144="","",'U12'!C144)</f>
        <v/>
      </c>
      <c r="C144" s="236" t="str">
        <f>IF('U12'!D144="","",'U12'!D144)</f>
        <v/>
      </c>
      <c r="D144" s="237" t="str">
        <f>IF('U12'!H144="","",'U12'!H144)</f>
        <v/>
      </c>
      <c r="E144" s="238" t="str">
        <f>IF('U12'!E144="","",'U12'!E144)</f>
        <v/>
      </c>
      <c r="F144" s="239" t="str">
        <f>IF('U12'!F144="","",'U12'!F144)</f>
        <v/>
      </c>
      <c r="G144" s="290"/>
      <c r="H144" s="178" t="str">
        <f>IF(G144="","",RANK(G144,Hilfe!$A$1:$A$176,Wettkampfdaten!$G$9))</f>
        <v/>
      </c>
      <c r="I144" s="290"/>
      <c r="J144" s="178" t="str">
        <f>IF(I144="","",RANK(I144,Hilfe!$B$1:$B$176,Wettkampfdaten!$G$10))</f>
        <v/>
      </c>
      <c r="K144" s="290"/>
      <c r="L144" s="178" t="str">
        <f>IF(K144="","",RANK(K144,Hilfe!$C$1:$C$176,Wettkampfdaten!$G$11))</f>
        <v/>
      </c>
      <c r="M144" s="290"/>
      <c r="N144" s="178" t="str">
        <f>IF(M144="","",RANK(M144,Hilfe!$D$1:$D$176,Wettkampfdaten!$G$12))</f>
        <v/>
      </c>
      <c r="O144" s="177"/>
      <c r="P144" s="178" t="str">
        <f>IF(O144="","",RANK(O144,Hilfe!$E$1:$E$176,Wettkampfdaten!$G$13))</f>
        <v/>
      </c>
      <c r="Q144" s="177"/>
      <c r="R144" s="178" t="str">
        <f>IF(Q144="","",RANK(Q144,Hilfe!$F$1:$F$176,Wettkampfdaten!$G$14))</f>
        <v/>
      </c>
      <c r="S144" s="179" t="str">
        <f t="shared" si="3"/>
        <v/>
      </c>
      <c r="T144" s="180" t="str">
        <f>IF(S144="","",RANK(S144,Hilfe!$G$1:$G$176,1))</f>
        <v/>
      </c>
      <c r="U144" s="55" t="str">
        <f>Wettkampfdaten!$A$3</f>
        <v>KiLa Wettkampf Altenstadt 2024</v>
      </c>
      <c r="V144" s="56" t="str">
        <f>Wettkampfdaten!$D$3</f>
        <v>08./09.06.2024</v>
      </c>
      <c r="W144" s="58" t="str">
        <f>Wettkampfdaten!$F$3</f>
        <v>Altenstadt</v>
      </c>
      <c r="X144" s="57" t="s">
        <v>30</v>
      </c>
      <c r="Y144" s="24" t="str">
        <f>IF(Wettkampfdaten!$F$9="","",Wettkampfdaten!$F$9)</f>
        <v>Gehen</v>
      </c>
      <c r="Z144" s="24" t="str">
        <f>IF(Wettkampfdaten!$F$10="","",Wettkampfdaten!$F$10)</f>
        <v>5-Sprung</v>
      </c>
      <c r="AA144" s="24" t="str">
        <f>IF(Wettkampfdaten!$F$11="","",Wettkampfdaten!$F$11)</f>
        <v>Schlagwurf (Stab)</v>
      </c>
      <c r="AB144" s="24" t="str">
        <f>IF(Wettkampfdaten!$F$12="","",Wettkampfdaten!$F$12)</f>
        <v>Hindernissprint-Staffel</v>
      </c>
      <c r="AC144" s="24" t="str">
        <f>IF(Wettkampfdaten!$F$13="","",Wettkampfdaten!$F$13)</f>
        <v/>
      </c>
      <c r="AD144" s="24" t="str">
        <f>IF(Wettkampfdaten!$F$14="","",Wettkampfdaten!$F$14)</f>
        <v/>
      </c>
    </row>
    <row r="145" spans="1:30" x14ac:dyDescent="0.2">
      <c r="A145" s="184" t="str">
        <f>IF('U12'!B145="","",'U12'!B145)</f>
        <v/>
      </c>
      <c r="B145" s="147" t="str">
        <f>IF('U12'!C145="","",'U12'!C145)</f>
        <v/>
      </c>
      <c r="C145" s="148" t="str">
        <f>IF('U12'!D145="","",'U12'!D145)</f>
        <v/>
      </c>
      <c r="D145" s="147" t="str">
        <f>IF('U12'!H145="","",'U12'!H145)</f>
        <v/>
      </c>
      <c r="E145" s="149" t="str">
        <f>IF('U12'!E145="","",'U12'!E145)</f>
        <v/>
      </c>
      <c r="F145" s="150" t="str">
        <f>IF('U12'!F145="","",'U12'!F145)</f>
        <v/>
      </c>
      <c r="G145" s="291"/>
      <c r="H145" s="143" t="str">
        <f>IF(G145="","",RANK(G145,Hilfe!$A$1:$A$176,Wettkampfdaten!$G$9))</f>
        <v/>
      </c>
      <c r="I145" s="291"/>
      <c r="J145" s="143" t="str">
        <f>IF(I145="","",RANK(I145,Hilfe!$B$1:$B$176,Wettkampfdaten!$G$10))</f>
        <v/>
      </c>
      <c r="K145" s="291"/>
      <c r="L145" s="143" t="str">
        <f>IF(K145="","",RANK(K145,Hilfe!$C$1:$C$176,Wettkampfdaten!$G$11))</f>
        <v/>
      </c>
      <c r="M145" s="291"/>
      <c r="N145" s="143" t="str">
        <f>IF(M145="","",RANK(M145,Hilfe!$D$1:$D$176,Wettkampfdaten!$G$12))</f>
        <v/>
      </c>
      <c r="O145" s="185"/>
      <c r="P145" s="143" t="str">
        <f>IF(O145="","",RANK(O145,Hilfe!$E$1:$E$176,Wettkampfdaten!$G$13))</f>
        <v/>
      </c>
      <c r="Q145" s="185"/>
      <c r="R145" s="143" t="str">
        <f>IF(Q145="","",RANK(Q145,Hilfe!$F$1:$F$176,Wettkampfdaten!$G$14))</f>
        <v/>
      </c>
      <c r="S145" s="186" t="str">
        <f t="shared" si="3"/>
        <v/>
      </c>
      <c r="T145" s="169" t="str">
        <f>IF(S145="","",RANK(S145,Hilfe!$G$1:$G$176,1))</f>
        <v/>
      </c>
      <c r="U145" s="55" t="str">
        <f>Wettkampfdaten!$A$3</f>
        <v>KiLa Wettkampf Altenstadt 2024</v>
      </c>
      <c r="V145" s="56" t="str">
        <f>Wettkampfdaten!$D$3</f>
        <v>08./09.06.2024</v>
      </c>
      <c r="W145" s="58" t="str">
        <f>Wettkampfdaten!$F$3</f>
        <v>Altenstadt</v>
      </c>
      <c r="X145" s="57" t="s">
        <v>30</v>
      </c>
      <c r="Y145" s="24" t="str">
        <f>IF(Wettkampfdaten!$F$9="","",Wettkampfdaten!$F$9)</f>
        <v>Gehen</v>
      </c>
      <c r="Z145" s="24" t="str">
        <f>IF(Wettkampfdaten!$F$10="","",Wettkampfdaten!$F$10)</f>
        <v>5-Sprung</v>
      </c>
      <c r="AA145" s="24" t="str">
        <f>IF(Wettkampfdaten!$F$11="","",Wettkampfdaten!$F$11)</f>
        <v>Schlagwurf (Stab)</v>
      </c>
      <c r="AB145" s="24" t="str">
        <f>IF(Wettkampfdaten!$F$12="","",Wettkampfdaten!$F$12)</f>
        <v>Hindernissprint-Staffel</v>
      </c>
      <c r="AC145" s="24" t="str">
        <f>IF(Wettkampfdaten!$F$13="","",Wettkampfdaten!$F$13)</f>
        <v/>
      </c>
      <c r="AD145" s="24" t="str">
        <f>IF(Wettkampfdaten!$F$14="","",Wettkampfdaten!$F$14)</f>
        <v/>
      </c>
    </row>
    <row r="146" spans="1:30" x14ac:dyDescent="0.2">
      <c r="A146" s="146" t="str">
        <f>IF('U12'!B146="","",'U12'!B146)</f>
        <v/>
      </c>
      <c r="B146" s="151" t="str">
        <f>IF('U12'!C146="","",'U12'!C146)</f>
        <v/>
      </c>
      <c r="C146" s="152" t="str">
        <f>IF('U12'!D146="","",'U12'!D146)</f>
        <v/>
      </c>
      <c r="D146" s="155" t="str">
        <f>IF('U12'!H146="","",'U12'!H146)</f>
        <v/>
      </c>
      <c r="E146" s="153" t="str">
        <f>IF('U12'!E146="","",'U12'!E146)</f>
        <v/>
      </c>
      <c r="F146" s="154" t="str">
        <f>IF('U12'!F146="","",'U12'!F146)</f>
        <v/>
      </c>
      <c r="G146" s="289"/>
      <c r="H146" s="144" t="str">
        <f>IF(G146="","",RANK(G146,Hilfe!$A$1:$A$176,Wettkampfdaten!$G$9))</f>
        <v/>
      </c>
      <c r="I146" s="289"/>
      <c r="J146" s="144" t="str">
        <f>IF(I146="","",RANK(I146,Hilfe!$B$1:$B$176,Wettkampfdaten!$G$10))</f>
        <v/>
      </c>
      <c r="K146" s="289"/>
      <c r="L146" s="144" t="str">
        <f>IF(K146="","",RANK(K146,Hilfe!$C$1:$C$176,Wettkampfdaten!$G$11))</f>
        <v/>
      </c>
      <c r="M146" s="289"/>
      <c r="N146" s="144" t="str">
        <f>IF(M146="","",RANK(M146,Hilfe!$D$1:$D$176,Wettkampfdaten!$G$12))</f>
        <v/>
      </c>
      <c r="O146" s="140"/>
      <c r="P146" s="144" t="str">
        <f>IF(O146="","",RANK(O146,Hilfe!$E$1:$E$176,Wettkampfdaten!$G$13))</f>
        <v/>
      </c>
      <c r="Q146" s="140"/>
      <c r="R146" s="144" t="str">
        <f>IF(Q146="","",RANK(Q146,Hilfe!$F$1:$F$176,Wettkampfdaten!$G$14))</f>
        <v/>
      </c>
      <c r="S146" s="174" t="str">
        <f t="shared" si="3"/>
        <v/>
      </c>
      <c r="T146" s="171" t="str">
        <f>IF(S146="","",RANK(S146,Hilfe!$G$1:$G$176,1))</f>
        <v/>
      </c>
      <c r="U146" s="55" t="str">
        <f>Wettkampfdaten!$A$3</f>
        <v>KiLa Wettkampf Altenstadt 2024</v>
      </c>
      <c r="V146" s="56" t="str">
        <f>Wettkampfdaten!$D$3</f>
        <v>08./09.06.2024</v>
      </c>
      <c r="W146" s="58" t="str">
        <f>Wettkampfdaten!$F$3</f>
        <v>Altenstadt</v>
      </c>
      <c r="X146" s="57" t="s">
        <v>30</v>
      </c>
      <c r="Y146" s="24" t="str">
        <f>IF(Wettkampfdaten!$F$9="","",Wettkampfdaten!$F$9)</f>
        <v>Gehen</v>
      </c>
      <c r="Z146" s="24" t="str">
        <f>IF(Wettkampfdaten!$F$10="","",Wettkampfdaten!$F$10)</f>
        <v>5-Sprung</v>
      </c>
      <c r="AA146" s="24" t="str">
        <f>IF(Wettkampfdaten!$F$11="","",Wettkampfdaten!$F$11)</f>
        <v>Schlagwurf (Stab)</v>
      </c>
      <c r="AB146" s="24" t="str">
        <f>IF(Wettkampfdaten!$F$12="","",Wettkampfdaten!$F$12)</f>
        <v>Hindernissprint-Staffel</v>
      </c>
      <c r="AC146" s="24" t="str">
        <f>IF(Wettkampfdaten!$F$13="","",Wettkampfdaten!$F$13)</f>
        <v/>
      </c>
      <c r="AD146" s="24" t="str">
        <f>IF(Wettkampfdaten!$F$14="","",Wettkampfdaten!$F$14)</f>
        <v/>
      </c>
    </row>
    <row r="147" spans="1:30" x14ac:dyDescent="0.2">
      <c r="A147" s="146" t="str">
        <f>IF('U12'!B147="","",'U12'!B147)</f>
        <v/>
      </c>
      <c r="B147" s="151" t="str">
        <f>IF('U12'!C147="","",'U12'!C147)</f>
        <v/>
      </c>
      <c r="C147" s="152" t="str">
        <f>IF('U12'!D147="","",'U12'!D147)</f>
        <v/>
      </c>
      <c r="D147" s="151" t="str">
        <f>IF('U12'!H147="","",'U12'!H147)</f>
        <v/>
      </c>
      <c r="E147" s="153" t="str">
        <f>IF('U12'!E147="","",'U12'!E147)</f>
        <v/>
      </c>
      <c r="F147" s="154" t="str">
        <f>IF('U12'!F147="","",'U12'!F147)</f>
        <v/>
      </c>
      <c r="G147" s="288"/>
      <c r="H147" s="144" t="str">
        <f>IF(G147="","",RANK(G147,Hilfe!$A$1:$A$176,Wettkampfdaten!$G$9))</f>
        <v/>
      </c>
      <c r="I147" s="288"/>
      <c r="J147" s="144" t="str">
        <f>IF(I147="","",RANK(I147,Hilfe!$B$1:$B$176,Wettkampfdaten!$G$10))</f>
        <v/>
      </c>
      <c r="K147" s="288"/>
      <c r="L147" s="144" t="str">
        <f>IF(K147="","",RANK(K147,Hilfe!$C$1:$C$176,Wettkampfdaten!$G$11))</f>
        <v/>
      </c>
      <c r="M147" s="288"/>
      <c r="N147" s="144" t="str">
        <f>IF(M147="","",RANK(M147,Hilfe!$D$1:$D$176,Wettkampfdaten!$G$12))</f>
        <v/>
      </c>
      <c r="O147" s="139"/>
      <c r="P147" s="144" t="str">
        <f>IF(O147="","",RANK(O147,Hilfe!$E$1:$E$176,Wettkampfdaten!$G$13))</f>
        <v/>
      </c>
      <c r="Q147" s="139"/>
      <c r="R147" s="144" t="str">
        <f>IF(Q147="","",RANK(Q147,Hilfe!$F$1:$F$176,Wettkampfdaten!$G$14))</f>
        <v/>
      </c>
      <c r="S147" s="173" t="str">
        <f t="shared" si="3"/>
        <v/>
      </c>
      <c r="T147" s="170" t="str">
        <f>IF(S147="","",RANK(S147,Hilfe!$G$1:$G$176,1))</f>
        <v/>
      </c>
      <c r="U147" s="55" t="str">
        <f>Wettkampfdaten!$A$3</f>
        <v>KiLa Wettkampf Altenstadt 2024</v>
      </c>
      <c r="V147" s="56" t="str">
        <f>Wettkampfdaten!$D$3</f>
        <v>08./09.06.2024</v>
      </c>
      <c r="W147" s="58" t="str">
        <f>Wettkampfdaten!$F$3</f>
        <v>Altenstadt</v>
      </c>
      <c r="X147" s="57" t="s">
        <v>30</v>
      </c>
      <c r="Y147" s="24" t="str">
        <f>IF(Wettkampfdaten!$F$9="","",Wettkampfdaten!$F$9)</f>
        <v>Gehen</v>
      </c>
      <c r="Z147" s="24" t="str">
        <f>IF(Wettkampfdaten!$F$10="","",Wettkampfdaten!$F$10)</f>
        <v>5-Sprung</v>
      </c>
      <c r="AA147" s="24" t="str">
        <f>IF(Wettkampfdaten!$F$11="","",Wettkampfdaten!$F$11)</f>
        <v>Schlagwurf (Stab)</v>
      </c>
      <c r="AB147" s="24" t="str">
        <f>IF(Wettkampfdaten!$F$12="","",Wettkampfdaten!$F$12)</f>
        <v>Hindernissprint-Staffel</v>
      </c>
      <c r="AC147" s="24" t="str">
        <f>IF(Wettkampfdaten!$F$13="","",Wettkampfdaten!$F$13)</f>
        <v/>
      </c>
      <c r="AD147" s="24" t="str">
        <f>IF(Wettkampfdaten!$F$14="","",Wettkampfdaten!$F$14)</f>
        <v/>
      </c>
    </row>
    <row r="148" spans="1:30" x14ac:dyDescent="0.2">
      <c r="A148" s="146" t="str">
        <f>IF('U12'!B148="","",'U12'!B148)</f>
        <v/>
      </c>
      <c r="B148" s="151" t="str">
        <f>IF('U12'!C148="","",'U12'!C148)</f>
        <v/>
      </c>
      <c r="C148" s="152" t="str">
        <f>IF('U12'!D148="","",'U12'!D148)</f>
        <v/>
      </c>
      <c r="D148" s="155" t="str">
        <f>IF('U12'!H148="","",'U12'!H148)</f>
        <v/>
      </c>
      <c r="E148" s="153" t="str">
        <f>IF('U12'!E148="","",'U12'!E148)</f>
        <v/>
      </c>
      <c r="F148" s="154" t="str">
        <f>IF('U12'!F148="","",'U12'!F148)</f>
        <v/>
      </c>
      <c r="G148" s="289"/>
      <c r="H148" s="144" t="str">
        <f>IF(G148="","",RANK(G148,Hilfe!$A$1:$A$176,Wettkampfdaten!$G$9))</f>
        <v/>
      </c>
      <c r="I148" s="289"/>
      <c r="J148" s="144" t="str">
        <f>IF(I148="","",RANK(I148,Hilfe!$B$1:$B$176,Wettkampfdaten!$G$10))</f>
        <v/>
      </c>
      <c r="K148" s="289"/>
      <c r="L148" s="144" t="str">
        <f>IF(K148="","",RANK(K148,Hilfe!$C$1:$C$176,Wettkampfdaten!$G$11))</f>
        <v/>
      </c>
      <c r="M148" s="289"/>
      <c r="N148" s="144" t="str">
        <f>IF(M148="","",RANK(M148,Hilfe!$D$1:$D$176,Wettkampfdaten!$G$12))</f>
        <v/>
      </c>
      <c r="O148" s="140"/>
      <c r="P148" s="144" t="str">
        <f>IF(O148="","",RANK(O148,Hilfe!$E$1:$E$176,Wettkampfdaten!$G$13))</f>
        <v/>
      </c>
      <c r="Q148" s="140"/>
      <c r="R148" s="144" t="str">
        <f>IF(Q148="","",RANK(Q148,Hilfe!$F$1:$F$176,Wettkampfdaten!$G$14))</f>
        <v/>
      </c>
      <c r="S148" s="174" t="str">
        <f t="shared" si="3"/>
        <v/>
      </c>
      <c r="T148" s="171" t="str">
        <f>IF(S148="","",RANK(S148,Hilfe!$G$1:$G$176,1))</f>
        <v/>
      </c>
      <c r="U148" s="55" t="str">
        <f>Wettkampfdaten!$A$3</f>
        <v>KiLa Wettkampf Altenstadt 2024</v>
      </c>
      <c r="V148" s="56" t="str">
        <f>Wettkampfdaten!$D$3</f>
        <v>08./09.06.2024</v>
      </c>
      <c r="W148" s="58" t="str">
        <f>Wettkampfdaten!$F$3</f>
        <v>Altenstadt</v>
      </c>
      <c r="X148" s="57" t="s">
        <v>30</v>
      </c>
      <c r="Y148" s="24" t="str">
        <f>IF(Wettkampfdaten!$F$9="","",Wettkampfdaten!$F$9)</f>
        <v>Gehen</v>
      </c>
      <c r="Z148" s="24" t="str">
        <f>IF(Wettkampfdaten!$F$10="","",Wettkampfdaten!$F$10)</f>
        <v>5-Sprung</v>
      </c>
      <c r="AA148" s="24" t="str">
        <f>IF(Wettkampfdaten!$F$11="","",Wettkampfdaten!$F$11)</f>
        <v>Schlagwurf (Stab)</v>
      </c>
      <c r="AB148" s="24" t="str">
        <f>IF(Wettkampfdaten!$F$12="","",Wettkampfdaten!$F$12)</f>
        <v>Hindernissprint-Staffel</v>
      </c>
      <c r="AC148" s="24" t="str">
        <f>IF(Wettkampfdaten!$F$13="","",Wettkampfdaten!$F$13)</f>
        <v/>
      </c>
      <c r="AD148" s="24" t="str">
        <f>IF(Wettkampfdaten!$F$14="","",Wettkampfdaten!$F$14)</f>
        <v/>
      </c>
    </row>
    <row r="149" spans="1:30" x14ac:dyDescent="0.2">
      <c r="A149" s="146" t="str">
        <f>IF('U12'!B149="","",'U12'!B149)</f>
        <v/>
      </c>
      <c r="B149" s="151" t="str">
        <f>IF('U12'!C149="","",'U12'!C149)</f>
        <v/>
      </c>
      <c r="C149" s="152" t="str">
        <f>IF('U12'!D149="","",'U12'!D149)</f>
        <v/>
      </c>
      <c r="D149" s="151" t="str">
        <f>IF('U12'!H149="","",'U12'!H149)</f>
        <v/>
      </c>
      <c r="E149" s="153" t="str">
        <f>IF('U12'!E149="","",'U12'!E149)</f>
        <v/>
      </c>
      <c r="F149" s="154" t="str">
        <f>IF('U12'!F149="","",'U12'!F149)</f>
        <v/>
      </c>
      <c r="G149" s="288"/>
      <c r="H149" s="144" t="str">
        <f>IF(G149="","",RANK(G149,Hilfe!$A$1:$A$176,Wettkampfdaten!$G$9))</f>
        <v/>
      </c>
      <c r="I149" s="288"/>
      <c r="J149" s="144" t="str">
        <f>IF(I149="","",RANK(I149,Hilfe!$B$1:$B$176,Wettkampfdaten!$G$10))</f>
        <v/>
      </c>
      <c r="K149" s="288"/>
      <c r="L149" s="144" t="str">
        <f>IF(K149="","",RANK(K149,Hilfe!$C$1:$C$176,Wettkampfdaten!$G$11))</f>
        <v/>
      </c>
      <c r="M149" s="288"/>
      <c r="N149" s="144" t="str">
        <f>IF(M149="","",RANK(M149,Hilfe!$D$1:$D$176,Wettkampfdaten!$G$12))</f>
        <v/>
      </c>
      <c r="O149" s="139"/>
      <c r="P149" s="144" t="str">
        <f>IF(O149="","",RANK(O149,Hilfe!$E$1:$E$176,Wettkampfdaten!$G$13))</f>
        <v/>
      </c>
      <c r="Q149" s="139"/>
      <c r="R149" s="144" t="str">
        <f>IF(Q149="","",RANK(Q149,Hilfe!$F$1:$F$176,Wettkampfdaten!$G$14))</f>
        <v/>
      </c>
      <c r="S149" s="173" t="str">
        <f t="shared" si="3"/>
        <v/>
      </c>
      <c r="T149" s="170" t="str">
        <f>IF(S149="","",RANK(S149,Hilfe!$G$1:$G$176,1))</f>
        <v/>
      </c>
      <c r="U149" s="55" t="str">
        <f>Wettkampfdaten!$A$3</f>
        <v>KiLa Wettkampf Altenstadt 2024</v>
      </c>
      <c r="V149" s="56" t="str">
        <f>Wettkampfdaten!$D$3</f>
        <v>08./09.06.2024</v>
      </c>
      <c r="W149" s="58" t="str">
        <f>Wettkampfdaten!$F$3</f>
        <v>Altenstadt</v>
      </c>
      <c r="X149" s="57" t="s">
        <v>30</v>
      </c>
      <c r="Y149" s="24" t="str">
        <f>IF(Wettkampfdaten!$F$9="","",Wettkampfdaten!$F$9)</f>
        <v>Gehen</v>
      </c>
      <c r="Z149" s="24" t="str">
        <f>IF(Wettkampfdaten!$F$10="","",Wettkampfdaten!$F$10)</f>
        <v>5-Sprung</v>
      </c>
      <c r="AA149" s="24" t="str">
        <f>IF(Wettkampfdaten!$F$11="","",Wettkampfdaten!$F$11)</f>
        <v>Schlagwurf (Stab)</v>
      </c>
      <c r="AB149" s="24" t="str">
        <f>IF(Wettkampfdaten!$F$12="","",Wettkampfdaten!$F$12)</f>
        <v>Hindernissprint-Staffel</v>
      </c>
      <c r="AC149" s="24" t="str">
        <f>IF(Wettkampfdaten!$F$13="","",Wettkampfdaten!$F$13)</f>
        <v/>
      </c>
      <c r="AD149" s="24" t="str">
        <f>IF(Wettkampfdaten!$F$14="","",Wettkampfdaten!$F$14)</f>
        <v/>
      </c>
    </row>
    <row r="150" spans="1:30" x14ac:dyDescent="0.2">
      <c r="A150" s="146" t="str">
        <f>IF('U12'!B150="","",'U12'!B150)</f>
        <v/>
      </c>
      <c r="B150" s="151" t="str">
        <f>IF('U12'!C150="","",'U12'!C150)</f>
        <v/>
      </c>
      <c r="C150" s="152" t="str">
        <f>IF('U12'!D150="","",'U12'!D150)</f>
        <v/>
      </c>
      <c r="D150" s="155" t="str">
        <f>IF('U12'!H150="","",'U12'!H150)</f>
        <v/>
      </c>
      <c r="E150" s="153" t="str">
        <f>IF('U12'!E150="","",'U12'!E150)</f>
        <v/>
      </c>
      <c r="F150" s="154" t="str">
        <f>IF('U12'!F150="","",'U12'!F150)</f>
        <v/>
      </c>
      <c r="G150" s="289"/>
      <c r="H150" s="144" t="str">
        <f>IF(G150="","",RANK(G150,Hilfe!$A$1:$A$176,Wettkampfdaten!$G$9))</f>
        <v/>
      </c>
      <c r="I150" s="289"/>
      <c r="J150" s="144" t="str">
        <f>IF(I150="","",RANK(I150,Hilfe!$B$1:$B$176,Wettkampfdaten!$G$10))</f>
        <v/>
      </c>
      <c r="K150" s="289"/>
      <c r="L150" s="144" t="str">
        <f>IF(K150="","",RANK(K150,Hilfe!$C$1:$C$176,Wettkampfdaten!$G$11))</f>
        <v/>
      </c>
      <c r="M150" s="289"/>
      <c r="N150" s="144" t="str">
        <f>IF(M150="","",RANK(M150,Hilfe!$D$1:$D$176,Wettkampfdaten!$G$12))</f>
        <v/>
      </c>
      <c r="O150" s="140"/>
      <c r="P150" s="144" t="str">
        <f>IF(O150="","",RANK(O150,Hilfe!$E$1:$E$176,Wettkampfdaten!$G$13))</f>
        <v/>
      </c>
      <c r="Q150" s="140"/>
      <c r="R150" s="144" t="str">
        <f>IF(Q150="","",RANK(Q150,Hilfe!$F$1:$F$176,Wettkampfdaten!$G$14))</f>
        <v/>
      </c>
      <c r="S150" s="174" t="str">
        <f t="shared" si="3"/>
        <v/>
      </c>
      <c r="T150" s="171" t="str">
        <f>IF(S150="","",RANK(S150,Hilfe!$G$1:$G$176,1))</f>
        <v/>
      </c>
      <c r="U150" s="55" t="str">
        <f>Wettkampfdaten!$A$3</f>
        <v>KiLa Wettkampf Altenstadt 2024</v>
      </c>
      <c r="V150" s="56" t="str">
        <f>Wettkampfdaten!$D$3</f>
        <v>08./09.06.2024</v>
      </c>
      <c r="W150" s="58" t="str">
        <f>Wettkampfdaten!$F$3</f>
        <v>Altenstadt</v>
      </c>
      <c r="X150" s="57" t="s">
        <v>30</v>
      </c>
      <c r="Y150" s="24" t="str">
        <f>IF(Wettkampfdaten!$F$9="","",Wettkampfdaten!$F$9)</f>
        <v>Gehen</v>
      </c>
      <c r="Z150" s="24" t="str">
        <f>IF(Wettkampfdaten!$F$10="","",Wettkampfdaten!$F$10)</f>
        <v>5-Sprung</v>
      </c>
      <c r="AA150" s="24" t="str">
        <f>IF(Wettkampfdaten!$F$11="","",Wettkampfdaten!$F$11)</f>
        <v>Schlagwurf (Stab)</v>
      </c>
      <c r="AB150" s="24" t="str">
        <f>IF(Wettkampfdaten!$F$12="","",Wettkampfdaten!$F$12)</f>
        <v>Hindernissprint-Staffel</v>
      </c>
      <c r="AC150" s="24" t="str">
        <f>IF(Wettkampfdaten!$F$13="","",Wettkampfdaten!$F$13)</f>
        <v/>
      </c>
      <c r="AD150" s="24" t="str">
        <f>IF(Wettkampfdaten!$F$14="","",Wettkampfdaten!$F$14)</f>
        <v/>
      </c>
    </row>
    <row r="151" spans="1:30" x14ac:dyDescent="0.2">
      <c r="A151" s="146" t="str">
        <f>IF('U12'!B151="","",'U12'!B151)</f>
        <v/>
      </c>
      <c r="B151" s="151" t="str">
        <f>IF('U12'!C151="","",'U12'!C151)</f>
        <v/>
      </c>
      <c r="C151" s="152" t="str">
        <f>IF('U12'!D151="","",'U12'!D151)</f>
        <v/>
      </c>
      <c r="D151" s="151" t="str">
        <f>IF('U12'!H151="","",'U12'!H151)</f>
        <v/>
      </c>
      <c r="E151" s="153" t="str">
        <f>IF('U12'!E151="","",'U12'!E151)</f>
        <v/>
      </c>
      <c r="F151" s="154" t="str">
        <f>IF('U12'!F151="","",'U12'!F151)</f>
        <v/>
      </c>
      <c r="G151" s="288"/>
      <c r="H151" s="144" t="str">
        <f>IF(G151="","",RANK(G151,Hilfe!$A$1:$A$176,Wettkampfdaten!$G$9))</f>
        <v/>
      </c>
      <c r="I151" s="288"/>
      <c r="J151" s="144" t="str">
        <f>IF(I151="","",RANK(I151,Hilfe!$B$1:$B$176,Wettkampfdaten!$G$10))</f>
        <v/>
      </c>
      <c r="K151" s="288"/>
      <c r="L151" s="144" t="str">
        <f>IF(K151="","",RANK(K151,Hilfe!$C$1:$C$176,Wettkampfdaten!$G$11))</f>
        <v/>
      </c>
      <c r="M151" s="288"/>
      <c r="N151" s="144" t="str">
        <f>IF(M151="","",RANK(M151,Hilfe!$D$1:$D$176,Wettkampfdaten!$G$12))</f>
        <v/>
      </c>
      <c r="O151" s="139"/>
      <c r="P151" s="144" t="str">
        <f>IF(O151="","",RANK(O151,Hilfe!$E$1:$E$176,Wettkampfdaten!$G$13))</f>
        <v/>
      </c>
      <c r="Q151" s="139"/>
      <c r="R151" s="144" t="str">
        <f>IF(Q151="","",RANK(Q151,Hilfe!$F$1:$F$176,Wettkampfdaten!$G$14))</f>
        <v/>
      </c>
      <c r="S151" s="173" t="str">
        <f t="shared" si="3"/>
        <v/>
      </c>
      <c r="T151" s="170" t="str">
        <f>IF(S151="","",RANK(S151,Hilfe!$G$1:$G$176,1))</f>
        <v/>
      </c>
      <c r="U151" s="55" t="str">
        <f>Wettkampfdaten!$A$3</f>
        <v>KiLa Wettkampf Altenstadt 2024</v>
      </c>
      <c r="V151" s="56" t="str">
        <f>Wettkampfdaten!$D$3</f>
        <v>08./09.06.2024</v>
      </c>
      <c r="W151" s="58" t="str">
        <f>Wettkampfdaten!$F$3</f>
        <v>Altenstadt</v>
      </c>
      <c r="X151" s="57" t="s">
        <v>30</v>
      </c>
      <c r="Y151" s="24" t="str">
        <f>IF(Wettkampfdaten!$F$9="","",Wettkampfdaten!$F$9)</f>
        <v>Gehen</v>
      </c>
      <c r="Z151" s="24" t="str">
        <f>IF(Wettkampfdaten!$F$10="","",Wettkampfdaten!$F$10)</f>
        <v>5-Sprung</v>
      </c>
      <c r="AA151" s="24" t="str">
        <f>IF(Wettkampfdaten!$F$11="","",Wettkampfdaten!$F$11)</f>
        <v>Schlagwurf (Stab)</v>
      </c>
      <c r="AB151" s="24" t="str">
        <f>IF(Wettkampfdaten!$F$12="","",Wettkampfdaten!$F$12)</f>
        <v>Hindernissprint-Staffel</v>
      </c>
      <c r="AC151" s="24" t="str">
        <f>IF(Wettkampfdaten!$F$13="","",Wettkampfdaten!$F$13)</f>
        <v/>
      </c>
      <c r="AD151" s="24" t="str">
        <f>IF(Wettkampfdaten!$F$14="","",Wettkampfdaten!$F$14)</f>
        <v/>
      </c>
    </row>
    <row r="152" spans="1:30" x14ac:dyDescent="0.2">
      <c r="A152" s="146" t="str">
        <f>IF('U12'!B152="","",'U12'!B152)</f>
        <v/>
      </c>
      <c r="B152" s="151" t="str">
        <f>IF('U12'!C152="","",'U12'!C152)</f>
        <v/>
      </c>
      <c r="C152" s="152" t="str">
        <f>IF('U12'!D152="","",'U12'!D152)</f>
        <v/>
      </c>
      <c r="D152" s="155" t="str">
        <f>IF('U12'!H152="","",'U12'!H152)</f>
        <v/>
      </c>
      <c r="E152" s="153" t="str">
        <f>IF('U12'!E152="","",'U12'!E152)</f>
        <v/>
      </c>
      <c r="F152" s="154" t="str">
        <f>IF('U12'!F152="","",'U12'!F152)</f>
        <v/>
      </c>
      <c r="G152" s="289"/>
      <c r="H152" s="144" t="str">
        <f>IF(G152="","",RANK(G152,Hilfe!$A$1:$A$176,Wettkampfdaten!$G$9))</f>
        <v/>
      </c>
      <c r="I152" s="289"/>
      <c r="J152" s="144" t="str">
        <f>IF(I152="","",RANK(I152,Hilfe!$B$1:$B$176,Wettkampfdaten!$G$10))</f>
        <v/>
      </c>
      <c r="K152" s="289"/>
      <c r="L152" s="144" t="str">
        <f>IF(K152="","",RANK(K152,Hilfe!$C$1:$C$176,Wettkampfdaten!$G$11))</f>
        <v/>
      </c>
      <c r="M152" s="289"/>
      <c r="N152" s="144" t="str">
        <f>IF(M152="","",RANK(M152,Hilfe!$D$1:$D$176,Wettkampfdaten!$G$12))</f>
        <v/>
      </c>
      <c r="O152" s="140"/>
      <c r="P152" s="144" t="str">
        <f>IF(O152="","",RANK(O152,Hilfe!$E$1:$E$176,Wettkampfdaten!$G$13))</f>
        <v/>
      </c>
      <c r="Q152" s="140"/>
      <c r="R152" s="144" t="str">
        <f>IF(Q152="","",RANK(Q152,Hilfe!$F$1:$F$176,Wettkampfdaten!$G$14))</f>
        <v/>
      </c>
      <c r="S152" s="174" t="str">
        <f t="shared" si="3"/>
        <v/>
      </c>
      <c r="T152" s="171" t="str">
        <f>IF(S152="","",RANK(S152,Hilfe!$G$1:$G$176,1))</f>
        <v/>
      </c>
      <c r="U152" s="55" t="str">
        <f>Wettkampfdaten!$A$3</f>
        <v>KiLa Wettkampf Altenstadt 2024</v>
      </c>
      <c r="V152" s="56" t="str">
        <f>Wettkampfdaten!$D$3</f>
        <v>08./09.06.2024</v>
      </c>
      <c r="W152" s="58" t="str">
        <f>Wettkampfdaten!$F$3</f>
        <v>Altenstadt</v>
      </c>
      <c r="X152" s="57" t="s">
        <v>30</v>
      </c>
      <c r="Y152" s="24" t="str">
        <f>IF(Wettkampfdaten!$F$9="","",Wettkampfdaten!$F$9)</f>
        <v>Gehen</v>
      </c>
      <c r="Z152" s="24" t="str">
        <f>IF(Wettkampfdaten!$F$10="","",Wettkampfdaten!$F$10)</f>
        <v>5-Sprung</v>
      </c>
      <c r="AA152" s="24" t="str">
        <f>IF(Wettkampfdaten!$F$11="","",Wettkampfdaten!$F$11)</f>
        <v>Schlagwurf (Stab)</v>
      </c>
      <c r="AB152" s="24" t="str">
        <f>IF(Wettkampfdaten!$F$12="","",Wettkampfdaten!$F$12)</f>
        <v>Hindernissprint-Staffel</v>
      </c>
      <c r="AC152" s="24" t="str">
        <f>IF(Wettkampfdaten!$F$13="","",Wettkampfdaten!$F$13)</f>
        <v/>
      </c>
      <c r="AD152" s="24" t="str">
        <f>IF(Wettkampfdaten!$F$14="","",Wettkampfdaten!$F$14)</f>
        <v/>
      </c>
    </row>
    <row r="153" spans="1:30" x14ac:dyDescent="0.2">
      <c r="A153" s="146" t="str">
        <f>IF('U12'!B153="","",'U12'!B153)</f>
        <v/>
      </c>
      <c r="B153" s="151" t="str">
        <f>IF('U12'!C153="","",'U12'!C153)</f>
        <v/>
      </c>
      <c r="C153" s="152" t="str">
        <f>IF('U12'!D153="","",'U12'!D153)</f>
        <v/>
      </c>
      <c r="D153" s="151" t="str">
        <f>IF('U12'!H153="","",'U12'!H153)</f>
        <v/>
      </c>
      <c r="E153" s="153" t="str">
        <f>IF('U12'!E153="","",'U12'!E153)</f>
        <v/>
      </c>
      <c r="F153" s="154" t="str">
        <f>IF('U12'!F153="","",'U12'!F153)</f>
        <v/>
      </c>
      <c r="G153" s="288"/>
      <c r="H153" s="144" t="str">
        <f>IF(G153="","",RANK(G153,Hilfe!$A$1:$A$176,Wettkampfdaten!$G$9))</f>
        <v/>
      </c>
      <c r="I153" s="288"/>
      <c r="J153" s="144" t="str">
        <f>IF(I153="","",RANK(I153,Hilfe!$B$1:$B$176,Wettkampfdaten!$G$10))</f>
        <v/>
      </c>
      <c r="K153" s="288"/>
      <c r="L153" s="144" t="str">
        <f>IF(K153="","",RANK(K153,Hilfe!$C$1:$C$176,Wettkampfdaten!$G$11))</f>
        <v/>
      </c>
      <c r="M153" s="288"/>
      <c r="N153" s="144" t="str">
        <f>IF(M153="","",RANK(M153,Hilfe!$D$1:$D$176,Wettkampfdaten!$G$12))</f>
        <v/>
      </c>
      <c r="O153" s="139"/>
      <c r="P153" s="144" t="str">
        <f>IF(O153="","",RANK(O153,Hilfe!$E$1:$E$176,Wettkampfdaten!$G$13))</f>
        <v/>
      </c>
      <c r="Q153" s="139"/>
      <c r="R153" s="144" t="str">
        <f>IF(Q153="","",RANK(Q153,Hilfe!$F$1:$F$176,Wettkampfdaten!$G$14))</f>
        <v/>
      </c>
      <c r="S153" s="173" t="str">
        <f t="shared" si="3"/>
        <v/>
      </c>
      <c r="T153" s="170" t="str">
        <f>IF(S153="","",RANK(S153,Hilfe!$G$1:$G$176,1))</f>
        <v/>
      </c>
      <c r="U153" s="55" t="str">
        <f>Wettkampfdaten!$A$3</f>
        <v>KiLa Wettkampf Altenstadt 2024</v>
      </c>
      <c r="V153" s="56" t="str">
        <f>Wettkampfdaten!$D$3</f>
        <v>08./09.06.2024</v>
      </c>
      <c r="W153" s="58" t="str">
        <f>Wettkampfdaten!$F$3</f>
        <v>Altenstadt</v>
      </c>
      <c r="X153" s="57" t="s">
        <v>30</v>
      </c>
      <c r="Y153" s="24" t="str">
        <f>IF(Wettkampfdaten!$F$9="","",Wettkampfdaten!$F$9)</f>
        <v>Gehen</v>
      </c>
      <c r="Z153" s="24" t="str">
        <f>IF(Wettkampfdaten!$F$10="","",Wettkampfdaten!$F$10)</f>
        <v>5-Sprung</v>
      </c>
      <c r="AA153" s="24" t="str">
        <f>IF(Wettkampfdaten!$F$11="","",Wettkampfdaten!$F$11)</f>
        <v>Schlagwurf (Stab)</v>
      </c>
      <c r="AB153" s="24" t="str">
        <f>IF(Wettkampfdaten!$F$12="","",Wettkampfdaten!$F$12)</f>
        <v>Hindernissprint-Staffel</v>
      </c>
      <c r="AC153" s="24" t="str">
        <f>IF(Wettkampfdaten!$F$13="","",Wettkampfdaten!$F$13)</f>
        <v/>
      </c>
      <c r="AD153" s="24" t="str">
        <f>IF(Wettkampfdaten!$F$14="","",Wettkampfdaten!$F$14)</f>
        <v/>
      </c>
    </row>
    <row r="154" spans="1:30" x14ac:dyDescent="0.2">
      <c r="A154" s="146" t="str">
        <f>IF('U12'!B154="","",'U12'!B154)</f>
        <v/>
      </c>
      <c r="B154" s="151" t="str">
        <f>IF('U12'!C154="","",'U12'!C154)</f>
        <v/>
      </c>
      <c r="C154" s="152" t="str">
        <f>IF('U12'!D154="","",'U12'!D154)</f>
        <v/>
      </c>
      <c r="D154" s="155" t="str">
        <f>IF('U12'!H154="","",'U12'!H154)</f>
        <v/>
      </c>
      <c r="E154" s="153" t="str">
        <f>IF('U12'!E154="","",'U12'!E154)</f>
        <v/>
      </c>
      <c r="F154" s="154" t="str">
        <f>IF('U12'!F154="","",'U12'!F154)</f>
        <v/>
      </c>
      <c r="G154" s="289"/>
      <c r="H154" s="144" t="str">
        <f>IF(G154="","",RANK(G154,Hilfe!$A$1:$A$176,Wettkampfdaten!$G$9))</f>
        <v/>
      </c>
      <c r="I154" s="289"/>
      <c r="J154" s="144" t="str">
        <f>IF(I154="","",RANK(I154,Hilfe!$B$1:$B$176,Wettkampfdaten!$G$10))</f>
        <v/>
      </c>
      <c r="K154" s="289"/>
      <c r="L154" s="144" t="str">
        <f>IF(K154="","",RANK(K154,Hilfe!$C$1:$C$176,Wettkampfdaten!$G$11))</f>
        <v/>
      </c>
      <c r="M154" s="289"/>
      <c r="N154" s="144" t="str">
        <f>IF(M154="","",RANK(M154,Hilfe!$D$1:$D$176,Wettkampfdaten!$G$12))</f>
        <v/>
      </c>
      <c r="O154" s="140"/>
      <c r="P154" s="144" t="str">
        <f>IF(O154="","",RANK(O154,Hilfe!$E$1:$E$176,Wettkampfdaten!$G$13))</f>
        <v/>
      </c>
      <c r="Q154" s="140"/>
      <c r="R154" s="144" t="str">
        <f>IF(Q154="","",RANK(Q154,Hilfe!$F$1:$F$176,Wettkampfdaten!$G$14))</f>
        <v/>
      </c>
      <c r="S154" s="174" t="str">
        <f t="shared" si="3"/>
        <v/>
      </c>
      <c r="T154" s="171" t="str">
        <f>IF(S154="","",RANK(S154,Hilfe!$G$1:$G$176,1))</f>
        <v/>
      </c>
      <c r="U154" s="55" t="str">
        <f>Wettkampfdaten!$A$3</f>
        <v>KiLa Wettkampf Altenstadt 2024</v>
      </c>
      <c r="V154" s="56" t="str">
        <f>Wettkampfdaten!$D$3</f>
        <v>08./09.06.2024</v>
      </c>
      <c r="W154" s="58" t="str">
        <f>Wettkampfdaten!$F$3</f>
        <v>Altenstadt</v>
      </c>
      <c r="X154" s="57" t="s">
        <v>30</v>
      </c>
      <c r="Y154" s="24" t="str">
        <f>IF(Wettkampfdaten!$F$9="","",Wettkampfdaten!$F$9)</f>
        <v>Gehen</v>
      </c>
      <c r="Z154" s="24" t="str">
        <f>IF(Wettkampfdaten!$F$10="","",Wettkampfdaten!$F$10)</f>
        <v>5-Sprung</v>
      </c>
      <c r="AA154" s="24" t="str">
        <f>IF(Wettkampfdaten!$F$11="","",Wettkampfdaten!$F$11)</f>
        <v>Schlagwurf (Stab)</v>
      </c>
      <c r="AB154" s="24" t="str">
        <f>IF(Wettkampfdaten!$F$12="","",Wettkampfdaten!$F$12)</f>
        <v>Hindernissprint-Staffel</v>
      </c>
      <c r="AC154" s="24" t="str">
        <f>IF(Wettkampfdaten!$F$13="","",Wettkampfdaten!$F$13)</f>
        <v/>
      </c>
      <c r="AD154" s="24" t="str">
        <f>IF(Wettkampfdaten!$F$14="","",Wettkampfdaten!$F$14)</f>
        <v/>
      </c>
    </row>
    <row r="155" spans="1:30" ht="15.75" thickBot="1" x14ac:dyDescent="0.25">
      <c r="A155" s="156" t="str">
        <f>IF('U12'!B155="","",'U12'!B155)</f>
        <v/>
      </c>
      <c r="B155" s="157" t="str">
        <f>IF('U12'!C155="","",'U12'!C155)</f>
        <v/>
      </c>
      <c r="C155" s="158" t="str">
        <f>IF('U12'!D155="","",'U12'!D155)</f>
        <v/>
      </c>
      <c r="D155" s="157" t="str">
        <f>IF('U12'!H155="","",'U12'!H155)</f>
        <v/>
      </c>
      <c r="E155" s="159" t="str">
        <f>IF('U12'!E155="","",'U12'!E155)</f>
        <v/>
      </c>
      <c r="F155" s="160" t="str">
        <f>IF('U12'!F155="","",'U12'!F155)</f>
        <v/>
      </c>
      <c r="G155" s="292"/>
      <c r="H155" s="145" t="str">
        <f>IF(G155="","",RANK(G155,Hilfe!$A$1:$A$176,Wettkampfdaten!$G$9))</f>
        <v/>
      </c>
      <c r="I155" s="292"/>
      <c r="J155" s="145" t="str">
        <f>IF(I155="","",RANK(I155,Hilfe!$B$1:$B$176,Wettkampfdaten!$G$10))</f>
        <v/>
      </c>
      <c r="K155" s="292"/>
      <c r="L155" s="145" t="str">
        <f>IF(K155="","",RANK(K155,Hilfe!$C$1:$C$176,Wettkampfdaten!$G$11))</f>
        <v/>
      </c>
      <c r="M155" s="292"/>
      <c r="N155" s="145" t="str">
        <f>IF(M155="","",RANK(M155,Hilfe!$D$1:$D$176,Wettkampfdaten!$G$12))</f>
        <v/>
      </c>
      <c r="O155" s="141"/>
      <c r="P155" s="145" t="str">
        <f>IF(O155="","",RANK(O155,Hilfe!$E$1:$E$176,Wettkampfdaten!$G$13))</f>
        <v/>
      </c>
      <c r="Q155" s="141"/>
      <c r="R155" s="145" t="str">
        <f>IF(Q155="","",RANK(Q155,Hilfe!$F$1:$F$176,Wettkampfdaten!$G$14))</f>
        <v/>
      </c>
      <c r="S155" s="175" t="str">
        <f t="shared" si="3"/>
        <v/>
      </c>
      <c r="T155" s="176" t="str">
        <f>IF(S155="","",RANK(S155,Hilfe!$G$1:$G$176,1))</f>
        <v/>
      </c>
      <c r="U155" s="55" t="str">
        <f>Wettkampfdaten!$A$3</f>
        <v>KiLa Wettkampf Altenstadt 2024</v>
      </c>
      <c r="V155" s="56" t="str">
        <f>Wettkampfdaten!$D$3</f>
        <v>08./09.06.2024</v>
      </c>
      <c r="W155" s="58" t="str">
        <f>Wettkampfdaten!$F$3</f>
        <v>Altenstadt</v>
      </c>
      <c r="X155" s="57" t="s">
        <v>30</v>
      </c>
      <c r="Y155" s="24" t="str">
        <f>IF(Wettkampfdaten!$F$9="","",Wettkampfdaten!$F$9)</f>
        <v>Gehen</v>
      </c>
      <c r="Z155" s="24" t="str">
        <f>IF(Wettkampfdaten!$F$10="","",Wettkampfdaten!$F$10)</f>
        <v>5-Sprung</v>
      </c>
      <c r="AA155" s="24" t="str">
        <f>IF(Wettkampfdaten!$F$11="","",Wettkampfdaten!$F$11)</f>
        <v>Schlagwurf (Stab)</v>
      </c>
      <c r="AB155" s="24" t="str">
        <f>IF(Wettkampfdaten!$F$12="","",Wettkampfdaten!$F$12)</f>
        <v>Hindernissprint-Staffel</v>
      </c>
      <c r="AC155" s="24" t="str">
        <f>IF(Wettkampfdaten!$F$13="","",Wettkampfdaten!$F$13)</f>
        <v/>
      </c>
      <c r="AD155" s="24" t="str">
        <f>IF(Wettkampfdaten!$F$14="","",Wettkampfdaten!$F$14)</f>
        <v/>
      </c>
    </row>
    <row r="156" spans="1:30" x14ac:dyDescent="0.2">
      <c r="A156" s="240" t="str">
        <f>IF('U12'!B156="","",'U12'!B156)</f>
        <v/>
      </c>
      <c r="B156" s="233" t="str">
        <f>IF('U12'!C156="","",'U12'!C156)</f>
        <v/>
      </c>
      <c r="C156" s="241" t="str">
        <f>IF('U12'!D156="","",'U12'!D156)</f>
        <v/>
      </c>
      <c r="D156" s="233" t="str">
        <f>IF('U12'!H156="","",'U12'!H156)</f>
        <v/>
      </c>
      <c r="E156" s="242" t="str">
        <f>IF('U12'!E156="","",'U12'!E156)</f>
        <v/>
      </c>
      <c r="F156" s="243" t="str">
        <f>IF('U12'!F156="","",'U12'!F156)</f>
        <v/>
      </c>
      <c r="G156" s="293"/>
      <c r="H156" s="182" t="str">
        <f>IF(G156="","",RANK(G156,Hilfe!$A$1:$A$176,Wettkampfdaten!$G$9))</f>
        <v/>
      </c>
      <c r="I156" s="293"/>
      <c r="J156" s="182" t="str">
        <f>IF(I156="","",RANK(I156,Hilfe!$B$1:$B$176,Wettkampfdaten!$G$10))</f>
        <v/>
      </c>
      <c r="K156" s="293"/>
      <c r="L156" s="182" t="str">
        <f>IF(K156="","",RANK(K156,Hilfe!$C$1:$C$176,Wettkampfdaten!$G$11))</f>
        <v/>
      </c>
      <c r="M156" s="293"/>
      <c r="N156" s="182" t="str">
        <f>IF(M156="","",RANK(M156,Hilfe!$D$1:$D$176,Wettkampfdaten!$G$12))</f>
        <v/>
      </c>
      <c r="O156" s="181"/>
      <c r="P156" s="182" t="str">
        <f>IF(O156="","",RANK(O156,Hilfe!$E$1:$E$176,Wettkampfdaten!$G$13))</f>
        <v/>
      </c>
      <c r="Q156" s="181"/>
      <c r="R156" s="182" t="str">
        <f>IF(Q156="","",RANK(Q156,Hilfe!$F$1:$F$176,Wettkampfdaten!$G$14))</f>
        <v/>
      </c>
      <c r="S156" s="183" t="str">
        <f t="shared" si="3"/>
        <v/>
      </c>
      <c r="T156" s="171" t="str">
        <f>IF(S156="","",RANK(S156,Hilfe!$G$1:$G$176,1))</f>
        <v/>
      </c>
      <c r="U156" s="55" t="str">
        <f>Wettkampfdaten!$A$3</f>
        <v>KiLa Wettkampf Altenstadt 2024</v>
      </c>
      <c r="V156" s="56" t="str">
        <f>Wettkampfdaten!$D$3</f>
        <v>08./09.06.2024</v>
      </c>
      <c r="W156" s="58" t="str">
        <f>Wettkampfdaten!$F$3</f>
        <v>Altenstadt</v>
      </c>
      <c r="X156" s="57" t="s">
        <v>30</v>
      </c>
      <c r="Y156" s="24" t="str">
        <f>IF(Wettkampfdaten!$F$9="","",Wettkampfdaten!$F$9)</f>
        <v>Gehen</v>
      </c>
      <c r="Z156" s="24" t="str">
        <f>IF(Wettkampfdaten!$F$10="","",Wettkampfdaten!$F$10)</f>
        <v>5-Sprung</v>
      </c>
      <c r="AA156" s="24" t="str">
        <f>IF(Wettkampfdaten!$F$11="","",Wettkampfdaten!$F$11)</f>
        <v>Schlagwurf (Stab)</v>
      </c>
      <c r="AB156" s="24" t="str">
        <f>IF(Wettkampfdaten!$F$12="","",Wettkampfdaten!$F$12)</f>
        <v>Hindernissprint-Staffel</v>
      </c>
      <c r="AC156" s="24" t="str">
        <f>IF(Wettkampfdaten!$F$13="","",Wettkampfdaten!$F$13)</f>
        <v/>
      </c>
      <c r="AD156" s="24" t="str">
        <f>IF(Wettkampfdaten!$F$14="","",Wettkampfdaten!$F$14)</f>
        <v/>
      </c>
    </row>
    <row r="157" spans="1:30" x14ac:dyDescent="0.2">
      <c r="A157" s="228" t="str">
        <f>IF('U12'!B157="","",'U12'!B157)</f>
        <v/>
      </c>
      <c r="B157" s="229" t="str">
        <f>IF('U12'!C157="","",'U12'!C157)</f>
        <v/>
      </c>
      <c r="C157" s="230" t="str">
        <f>IF('U12'!D157="","",'U12'!D157)</f>
        <v/>
      </c>
      <c r="D157" s="229" t="str">
        <f>IF('U12'!H157="","",'U12'!H157)</f>
        <v/>
      </c>
      <c r="E157" s="231" t="str">
        <f>IF('U12'!E157="","",'U12'!E157)</f>
        <v/>
      </c>
      <c r="F157" s="232" t="str">
        <f>IF('U12'!F157="","",'U12'!F157)</f>
        <v/>
      </c>
      <c r="G157" s="288"/>
      <c r="H157" s="144" t="str">
        <f>IF(G157="","",RANK(G157,Hilfe!$A$1:$A$176,Wettkampfdaten!$G$9))</f>
        <v/>
      </c>
      <c r="I157" s="288"/>
      <c r="J157" s="144" t="str">
        <f>IF(I157="","",RANK(I157,Hilfe!$B$1:$B$176,Wettkampfdaten!$G$10))</f>
        <v/>
      </c>
      <c r="K157" s="288"/>
      <c r="L157" s="144" t="str">
        <f>IF(K157="","",RANK(K157,Hilfe!$C$1:$C$176,Wettkampfdaten!$G$11))</f>
        <v/>
      </c>
      <c r="M157" s="288"/>
      <c r="N157" s="144" t="str">
        <f>IF(M157="","",RANK(M157,Hilfe!$D$1:$D$176,Wettkampfdaten!$G$12))</f>
        <v/>
      </c>
      <c r="O157" s="139"/>
      <c r="P157" s="144" t="str">
        <f>IF(O157="","",RANK(O157,Hilfe!$E$1:$E$176,Wettkampfdaten!$G$13))</f>
        <v/>
      </c>
      <c r="Q157" s="139"/>
      <c r="R157" s="144" t="str">
        <f>IF(Q157="","",RANK(Q157,Hilfe!$F$1:$F$176,Wettkampfdaten!$G$14))</f>
        <v/>
      </c>
      <c r="S157" s="173" t="str">
        <f t="shared" si="3"/>
        <v/>
      </c>
      <c r="T157" s="170" t="str">
        <f>IF(S157="","",RANK(S157,Hilfe!$G$1:$G$176,1))</f>
        <v/>
      </c>
      <c r="U157" s="55" t="str">
        <f>Wettkampfdaten!$A$3</f>
        <v>KiLa Wettkampf Altenstadt 2024</v>
      </c>
      <c r="V157" s="56" t="str">
        <f>Wettkampfdaten!$D$3</f>
        <v>08./09.06.2024</v>
      </c>
      <c r="W157" s="58" t="str">
        <f>Wettkampfdaten!$F$3</f>
        <v>Altenstadt</v>
      </c>
      <c r="X157" s="57" t="s">
        <v>30</v>
      </c>
      <c r="Y157" s="24" t="str">
        <f>IF(Wettkampfdaten!$F$9="","",Wettkampfdaten!$F$9)</f>
        <v>Gehen</v>
      </c>
      <c r="Z157" s="24" t="str">
        <f>IF(Wettkampfdaten!$F$10="","",Wettkampfdaten!$F$10)</f>
        <v>5-Sprung</v>
      </c>
      <c r="AA157" s="24" t="str">
        <f>IF(Wettkampfdaten!$F$11="","",Wettkampfdaten!$F$11)</f>
        <v>Schlagwurf (Stab)</v>
      </c>
      <c r="AB157" s="24" t="str">
        <f>IF(Wettkampfdaten!$F$12="","",Wettkampfdaten!$F$12)</f>
        <v>Hindernissprint-Staffel</v>
      </c>
      <c r="AC157" s="24" t="str">
        <f>IF(Wettkampfdaten!$F$13="","",Wettkampfdaten!$F$13)</f>
        <v/>
      </c>
      <c r="AD157" s="24" t="str">
        <f>IF(Wettkampfdaten!$F$14="","",Wettkampfdaten!$F$14)</f>
        <v/>
      </c>
    </row>
    <row r="158" spans="1:30" x14ac:dyDescent="0.2">
      <c r="A158" s="228" t="str">
        <f>IF('U12'!B158="","",'U12'!B158)</f>
        <v/>
      </c>
      <c r="B158" s="229" t="str">
        <f>IF('U12'!C158="","",'U12'!C158)</f>
        <v/>
      </c>
      <c r="C158" s="230" t="str">
        <f>IF('U12'!D158="","",'U12'!D158)</f>
        <v/>
      </c>
      <c r="D158" s="233" t="str">
        <f>IF('U12'!H158="","",'U12'!H158)</f>
        <v/>
      </c>
      <c r="E158" s="231" t="str">
        <f>IF('U12'!E158="","",'U12'!E158)</f>
        <v/>
      </c>
      <c r="F158" s="232" t="str">
        <f>IF('U12'!F158="","",'U12'!F158)</f>
        <v/>
      </c>
      <c r="G158" s="289"/>
      <c r="H158" s="144" t="str">
        <f>IF(G158="","",RANK(G158,Hilfe!$A$1:$A$176,Wettkampfdaten!$G$9))</f>
        <v/>
      </c>
      <c r="I158" s="289"/>
      <c r="J158" s="144" t="str">
        <f>IF(I158="","",RANK(I158,Hilfe!$B$1:$B$176,Wettkampfdaten!$G$10))</f>
        <v/>
      </c>
      <c r="K158" s="289"/>
      <c r="L158" s="144" t="str">
        <f>IF(K158="","",RANK(K158,Hilfe!$C$1:$C$176,Wettkampfdaten!$G$11))</f>
        <v/>
      </c>
      <c r="M158" s="289"/>
      <c r="N158" s="144" t="str">
        <f>IF(M158="","",RANK(M158,Hilfe!$D$1:$D$176,Wettkampfdaten!$G$12))</f>
        <v/>
      </c>
      <c r="O158" s="140"/>
      <c r="P158" s="144" t="str">
        <f>IF(O158="","",RANK(O158,Hilfe!$E$1:$E$176,Wettkampfdaten!$G$13))</f>
        <v/>
      </c>
      <c r="Q158" s="140"/>
      <c r="R158" s="144" t="str">
        <f>IF(Q158="","",RANK(Q158,Hilfe!$F$1:$F$176,Wettkampfdaten!$G$14))</f>
        <v/>
      </c>
      <c r="S158" s="174" t="str">
        <f t="shared" si="3"/>
        <v/>
      </c>
      <c r="T158" s="171" t="str">
        <f>IF(S158="","",RANK(S158,Hilfe!$G$1:$G$176,1))</f>
        <v/>
      </c>
      <c r="U158" s="55" t="str">
        <f>Wettkampfdaten!$A$3</f>
        <v>KiLa Wettkampf Altenstadt 2024</v>
      </c>
      <c r="V158" s="56" t="str">
        <f>Wettkampfdaten!$D$3</f>
        <v>08./09.06.2024</v>
      </c>
      <c r="W158" s="58" t="str">
        <f>Wettkampfdaten!$F$3</f>
        <v>Altenstadt</v>
      </c>
      <c r="X158" s="57" t="s">
        <v>30</v>
      </c>
      <c r="Y158" s="24" t="str">
        <f>IF(Wettkampfdaten!$F$9="","",Wettkampfdaten!$F$9)</f>
        <v>Gehen</v>
      </c>
      <c r="Z158" s="24" t="str">
        <f>IF(Wettkampfdaten!$F$10="","",Wettkampfdaten!$F$10)</f>
        <v>5-Sprung</v>
      </c>
      <c r="AA158" s="24" t="str">
        <f>IF(Wettkampfdaten!$F$11="","",Wettkampfdaten!$F$11)</f>
        <v>Schlagwurf (Stab)</v>
      </c>
      <c r="AB158" s="24" t="str">
        <f>IF(Wettkampfdaten!$F$12="","",Wettkampfdaten!$F$12)</f>
        <v>Hindernissprint-Staffel</v>
      </c>
      <c r="AC158" s="24" t="str">
        <f>IF(Wettkampfdaten!$F$13="","",Wettkampfdaten!$F$13)</f>
        <v/>
      </c>
      <c r="AD158" s="24" t="str">
        <f>IF(Wettkampfdaten!$F$14="","",Wettkampfdaten!$F$14)</f>
        <v/>
      </c>
    </row>
    <row r="159" spans="1:30" x14ac:dyDescent="0.2">
      <c r="A159" s="228" t="str">
        <f>IF('U12'!B159="","",'U12'!B159)</f>
        <v/>
      </c>
      <c r="B159" s="229" t="str">
        <f>IF('U12'!C159="","",'U12'!C159)</f>
        <v/>
      </c>
      <c r="C159" s="230" t="str">
        <f>IF('U12'!D159="","",'U12'!D159)</f>
        <v/>
      </c>
      <c r="D159" s="229" t="str">
        <f>IF('U12'!H159="","",'U12'!H159)</f>
        <v/>
      </c>
      <c r="E159" s="231" t="str">
        <f>IF('U12'!E159="","",'U12'!E159)</f>
        <v/>
      </c>
      <c r="F159" s="232" t="str">
        <f>IF('U12'!F159="","",'U12'!F159)</f>
        <v/>
      </c>
      <c r="G159" s="288"/>
      <c r="H159" s="144" t="str">
        <f>IF(G159="","",RANK(G159,Hilfe!$A$1:$A$176,Wettkampfdaten!$G$9))</f>
        <v/>
      </c>
      <c r="I159" s="288"/>
      <c r="J159" s="144" t="str">
        <f>IF(I159="","",RANK(I159,Hilfe!$B$1:$B$176,Wettkampfdaten!$G$10))</f>
        <v/>
      </c>
      <c r="K159" s="288"/>
      <c r="L159" s="144" t="str">
        <f>IF(K159="","",RANK(K159,Hilfe!$C$1:$C$176,Wettkampfdaten!$G$11))</f>
        <v/>
      </c>
      <c r="M159" s="288"/>
      <c r="N159" s="144" t="str">
        <f>IF(M159="","",RANK(M159,Hilfe!$D$1:$D$176,Wettkampfdaten!$G$12))</f>
        <v/>
      </c>
      <c r="O159" s="139"/>
      <c r="P159" s="144" t="str">
        <f>IF(O159="","",RANK(O159,Hilfe!$E$1:$E$176,Wettkampfdaten!$G$13))</f>
        <v/>
      </c>
      <c r="Q159" s="139"/>
      <c r="R159" s="144" t="str">
        <f>IF(Q159="","",RANK(Q159,Hilfe!$F$1:$F$176,Wettkampfdaten!$G$14))</f>
        <v/>
      </c>
      <c r="S159" s="173" t="str">
        <f t="shared" si="3"/>
        <v/>
      </c>
      <c r="T159" s="170" t="str">
        <f>IF(S159="","",RANK(S159,Hilfe!$G$1:$G$176,1))</f>
        <v/>
      </c>
      <c r="U159" s="55" t="str">
        <f>Wettkampfdaten!$A$3</f>
        <v>KiLa Wettkampf Altenstadt 2024</v>
      </c>
      <c r="V159" s="56" t="str">
        <f>Wettkampfdaten!$D$3</f>
        <v>08./09.06.2024</v>
      </c>
      <c r="W159" s="58" t="str">
        <f>Wettkampfdaten!$F$3</f>
        <v>Altenstadt</v>
      </c>
      <c r="X159" s="57" t="s">
        <v>30</v>
      </c>
      <c r="Y159" s="24" t="str">
        <f>IF(Wettkampfdaten!$F$9="","",Wettkampfdaten!$F$9)</f>
        <v>Gehen</v>
      </c>
      <c r="Z159" s="24" t="str">
        <f>IF(Wettkampfdaten!$F$10="","",Wettkampfdaten!$F$10)</f>
        <v>5-Sprung</v>
      </c>
      <c r="AA159" s="24" t="str">
        <f>IF(Wettkampfdaten!$F$11="","",Wettkampfdaten!$F$11)</f>
        <v>Schlagwurf (Stab)</v>
      </c>
      <c r="AB159" s="24" t="str">
        <f>IF(Wettkampfdaten!$F$12="","",Wettkampfdaten!$F$12)</f>
        <v>Hindernissprint-Staffel</v>
      </c>
      <c r="AC159" s="24" t="str">
        <f>IF(Wettkampfdaten!$F$13="","",Wettkampfdaten!$F$13)</f>
        <v/>
      </c>
      <c r="AD159" s="24" t="str">
        <f>IF(Wettkampfdaten!$F$14="","",Wettkampfdaten!$F$14)</f>
        <v/>
      </c>
    </row>
    <row r="160" spans="1:30" x14ac:dyDescent="0.2">
      <c r="A160" s="228" t="str">
        <f>IF('U12'!B160="","",'U12'!B160)</f>
        <v/>
      </c>
      <c r="B160" s="229" t="str">
        <f>IF('U12'!C160="","",'U12'!C160)</f>
        <v/>
      </c>
      <c r="C160" s="230" t="str">
        <f>IF('U12'!D160="","",'U12'!D160)</f>
        <v/>
      </c>
      <c r="D160" s="233" t="str">
        <f>IF('U12'!H160="","",'U12'!H160)</f>
        <v/>
      </c>
      <c r="E160" s="231" t="str">
        <f>IF('U12'!E160="","",'U12'!E160)</f>
        <v/>
      </c>
      <c r="F160" s="232" t="str">
        <f>IF('U12'!F160="","",'U12'!F160)</f>
        <v/>
      </c>
      <c r="G160" s="289"/>
      <c r="H160" s="144" t="str">
        <f>IF(G160="","",RANK(G160,Hilfe!$A$1:$A$176,Wettkampfdaten!$G$9))</f>
        <v/>
      </c>
      <c r="I160" s="289"/>
      <c r="J160" s="144" t="str">
        <f>IF(I160="","",RANK(I160,Hilfe!$B$1:$B$176,Wettkampfdaten!$G$10))</f>
        <v/>
      </c>
      <c r="K160" s="289"/>
      <c r="L160" s="144" t="str">
        <f>IF(K160="","",RANK(K160,Hilfe!$C$1:$C$176,Wettkampfdaten!$G$11))</f>
        <v/>
      </c>
      <c r="M160" s="289"/>
      <c r="N160" s="144" t="str">
        <f>IF(M160="","",RANK(M160,Hilfe!$D$1:$D$176,Wettkampfdaten!$G$12))</f>
        <v/>
      </c>
      <c r="O160" s="140"/>
      <c r="P160" s="144" t="str">
        <f>IF(O160="","",RANK(O160,Hilfe!$E$1:$E$176,Wettkampfdaten!$G$13))</f>
        <v/>
      </c>
      <c r="Q160" s="140"/>
      <c r="R160" s="144" t="str">
        <f>IF(Q160="","",RANK(Q160,Hilfe!$F$1:$F$176,Wettkampfdaten!$G$14))</f>
        <v/>
      </c>
      <c r="S160" s="174" t="str">
        <f t="shared" si="3"/>
        <v/>
      </c>
      <c r="T160" s="171" t="str">
        <f>IF(S160="","",RANK(S160,Hilfe!$G$1:$G$176,1))</f>
        <v/>
      </c>
      <c r="U160" s="55" t="str">
        <f>Wettkampfdaten!$A$3</f>
        <v>KiLa Wettkampf Altenstadt 2024</v>
      </c>
      <c r="V160" s="56" t="str">
        <f>Wettkampfdaten!$D$3</f>
        <v>08./09.06.2024</v>
      </c>
      <c r="W160" s="58" t="str">
        <f>Wettkampfdaten!$F$3</f>
        <v>Altenstadt</v>
      </c>
      <c r="X160" s="57" t="s">
        <v>30</v>
      </c>
      <c r="Y160" s="24" t="str">
        <f>IF(Wettkampfdaten!$F$9="","",Wettkampfdaten!$F$9)</f>
        <v>Gehen</v>
      </c>
      <c r="Z160" s="24" t="str">
        <f>IF(Wettkampfdaten!$F$10="","",Wettkampfdaten!$F$10)</f>
        <v>5-Sprung</v>
      </c>
      <c r="AA160" s="24" t="str">
        <f>IF(Wettkampfdaten!$F$11="","",Wettkampfdaten!$F$11)</f>
        <v>Schlagwurf (Stab)</v>
      </c>
      <c r="AB160" s="24" t="str">
        <f>IF(Wettkampfdaten!$F$12="","",Wettkampfdaten!$F$12)</f>
        <v>Hindernissprint-Staffel</v>
      </c>
      <c r="AC160" s="24" t="str">
        <f>IF(Wettkampfdaten!$F$13="","",Wettkampfdaten!$F$13)</f>
        <v/>
      </c>
      <c r="AD160" s="24" t="str">
        <f>IF(Wettkampfdaten!$F$14="","",Wettkampfdaten!$F$14)</f>
        <v/>
      </c>
    </row>
    <row r="161" spans="1:30" x14ac:dyDescent="0.2">
      <c r="A161" s="228" t="str">
        <f>IF('U12'!B161="","",'U12'!B161)</f>
        <v/>
      </c>
      <c r="B161" s="229" t="str">
        <f>IF('U12'!C161="","",'U12'!C161)</f>
        <v/>
      </c>
      <c r="C161" s="230" t="str">
        <f>IF('U12'!D161="","",'U12'!D161)</f>
        <v/>
      </c>
      <c r="D161" s="229" t="str">
        <f>IF('U12'!H161="","",'U12'!H161)</f>
        <v/>
      </c>
      <c r="E161" s="231" t="str">
        <f>IF('U12'!E161="","",'U12'!E161)</f>
        <v/>
      </c>
      <c r="F161" s="232" t="str">
        <f>IF('U12'!F161="","",'U12'!F161)</f>
        <v/>
      </c>
      <c r="G161" s="288"/>
      <c r="H161" s="144" t="str">
        <f>IF(G161="","",RANK(G161,Hilfe!$A$1:$A$176,Wettkampfdaten!$G$9))</f>
        <v/>
      </c>
      <c r="I161" s="288"/>
      <c r="J161" s="144" t="str">
        <f>IF(I161="","",RANK(I161,Hilfe!$B$1:$B$176,Wettkampfdaten!$G$10))</f>
        <v/>
      </c>
      <c r="K161" s="288"/>
      <c r="L161" s="144" t="str">
        <f>IF(K161="","",RANK(K161,Hilfe!$C$1:$C$176,Wettkampfdaten!$G$11))</f>
        <v/>
      </c>
      <c r="M161" s="288"/>
      <c r="N161" s="144" t="str">
        <f>IF(M161="","",RANK(M161,Hilfe!$D$1:$D$176,Wettkampfdaten!$G$12))</f>
        <v/>
      </c>
      <c r="O161" s="139"/>
      <c r="P161" s="144" t="str">
        <f>IF(O161="","",RANK(O161,Hilfe!$E$1:$E$176,Wettkampfdaten!$G$13))</f>
        <v/>
      </c>
      <c r="Q161" s="139"/>
      <c r="R161" s="144" t="str">
        <f>IF(Q161="","",RANK(Q161,Hilfe!$F$1:$F$176,Wettkampfdaten!$G$14))</f>
        <v/>
      </c>
      <c r="S161" s="173" t="str">
        <f t="shared" si="3"/>
        <v/>
      </c>
      <c r="T161" s="170" t="str">
        <f>IF(S161="","",RANK(S161,Hilfe!$G$1:$G$176,1))</f>
        <v/>
      </c>
      <c r="U161" s="55" t="str">
        <f>Wettkampfdaten!$A$3</f>
        <v>KiLa Wettkampf Altenstadt 2024</v>
      </c>
      <c r="V161" s="56" t="str">
        <f>Wettkampfdaten!$D$3</f>
        <v>08./09.06.2024</v>
      </c>
      <c r="W161" s="58" t="str">
        <f>Wettkampfdaten!$F$3</f>
        <v>Altenstadt</v>
      </c>
      <c r="X161" s="57" t="s">
        <v>30</v>
      </c>
      <c r="Y161" s="24" t="str">
        <f>IF(Wettkampfdaten!$F$9="","",Wettkampfdaten!$F$9)</f>
        <v>Gehen</v>
      </c>
      <c r="Z161" s="24" t="str">
        <f>IF(Wettkampfdaten!$F$10="","",Wettkampfdaten!$F$10)</f>
        <v>5-Sprung</v>
      </c>
      <c r="AA161" s="24" t="str">
        <f>IF(Wettkampfdaten!$F$11="","",Wettkampfdaten!$F$11)</f>
        <v>Schlagwurf (Stab)</v>
      </c>
      <c r="AB161" s="24" t="str">
        <f>IF(Wettkampfdaten!$F$12="","",Wettkampfdaten!$F$12)</f>
        <v>Hindernissprint-Staffel</v>
      </c>
      <c r="AC161" s="24" t="str">
        <f>IF(Wettkampfdaten!$F$13="","",Wettkampfdaten!$F$13)</f>
        <v/>
      </c>
      <c r="AD161" s="24" t="str">
        <f>IF(Wettkampfdaten!$F$14="","",Wettkampfdaten!$F$14)</f>
        <v/>
      </c>
    </row>
    <row r="162" spans="1:30" x14ac:dyDescent="0.2">
      <c r="A162" s="228" t="str">
        <f>IF('U12'!B162="","",'U12'!B162)</f>
        <v/>
      </c>
      <c r="B162" s="229" t="str">
        <f>IF('U12'!C162="","",'U12'!C162)</f>
        <v/>
      </c>
      <c r="C162" s="230" t="str">
        <f>IF('U12'!D162="","",'U12'!D162)</f>
        <v/>
      </c>
      <c r="D162" s="233" t="str">
        <f>IF('U12'!H162="","",'U12'!H162)</f>
        <v/>
      </c>
      <c r="E162" s="231" t="str">
        <f>IF('U12'!E162="","",'U12'!E162)</f>
        <v/>
      </c>
      <c r="F162" s="232" t="str">
        <f>IF('U12'!F162="","",'U12'!F162)</f>
        <v/>
      </c>
      <c r="G162" s="289"/>
      <c r="H162" s="144" t="str">
        <f>IF(G162="","",RANK(G162,Hilfe!$A$1:$A$176,Wettkampfdaten!$G$9))</f>
        <v/>
      </c>
      <c r="I162" s="289"/>
      <c r="J162" s="144" t="str">
        <f>IF(I162="","",RANK(I162,Hilfe!$B$1:$B$176,Wettkampfdaten!$G$10))</f>
        <v/>
      </c>
      <c r="K162" s="289"/>
      <c r="L162" s="144" t="str">
        <f>IF(K162="","",RANK(K162,Hilfe!$C$1:$C$176,Wettkampfdaten!$G$11))</f>
        <v/>
      </c>
      <c r="M162" s="289"/>
      <c r="N162" s="144" t="str">
        <f>IF(M162="","",RANK(M162,Hilfe!$D$1:$D$176,Wettkampfdaten!$G$12))</f>
        <v/>
      </c>
      <c r="O162" s="140"/>
      <c r="P162" s="144" t="str">
        <f>IF(O162="","",RANK(O162,Hilfe!$E$1:$E$176,Wettkampfdaten!$G$13))</f>
        <v/>
      </c>
      <c r="Q162" s="140"/>
      <c r="R162" s="144" t="str">
        <f>IF(Q162="","",RANK(Q162,Hilfe!$F$1:$F$176,Wettkampfdaten!$G$14))</f>
        <v/>
      </c>
      <c r="S162" s="174" t="str">
        <f t="shared" si="3"/>
        <v/>
      </c>
      <c r="T162" s="171" t="str">
        <f>IF(S162="","",RANK(S162,Hilfe!$G$1:$G$176,1))</f>
        <v/>
      </c>
      <c r="U162" s="55" t="str">
        <f>Wettkampfdaten!$A$3</f>
        <v>KiLa Wettkampf Altenstadt 2024</v>
      </c>
      <c r="V162" s="56" t="str">
        <f>Wettkampfdaten!$D$3</f>
        <v>08./09.06.2024</v>
      </c>
      <c r="W162" s="58" t="str">
        <f>Wettkampfdaten!$F$3</f>
        <v>Altenstadt</v>
      </c>
      <c r="X162" s="57" t="s">
        <v>30</v>
      </c>
      <c r="Y162" s="24" t="str">
        <f>IF(Wettkampfdaten!$F$9="","",Wettkampfdaten!$F$9)</f>
        <v>Gehen</v>
      </c>
      <c r="Z162" s="24" t="str">
        <f>IF(Wettkampfdaten!$F$10="","",Wettkampfdaten!$F$10)</f>
        <v>5-Sprung</v>
      </c>
      <c r="AA162" s="24" t="str">
        <f>IF(Wettkampfdaten!$F$11="","",Wettkampfdaten!$F$11)</f>
        <v>Schlagwurf (Stab)</v>
      </c>
      <c r="AB162" s="24" t="str">
        <f>IF(Wettkampfdaten!$F$12="","",Wettkampfdaten!$F$12)</f>
        <v>Hindernissprint-Staffel</v>
      </c>
      <c r="AC162" s="24" t="str">
        <f>IF(Wettkampfdaten!$F$13="","",Wettkampfdaten!$F$13)</f>
        <v/>
      </c>
      <c r="AD162" s="24" t="str">
        <f>IF(Wettkampfdaten!$F$14="","",Wettkampfdaten!$F$14)</f>
        <v/>
      </c>
    </row>
    <row r="163" spans="1:30" x14ac:dyDescent="0.2">
      <c r="A163" s="228" t="str">
        <f>IF('U12'!B163="","",'U12'!B163)</f>
        <v/>
      </c>
      <c r="B163" s="229" t="str">
        <f>IF('U12'!C163="","",'U12'!C163)</f>
        <v/>
      </c>
      <c r="C163" s="230" t="str">
        <f>IF('U12'!D163="","",'U12'!D163)</f>
        <v/>
      </c>
      <c r="D163" s="229" t="str">
        <f>IF('U12'!H163="","",'U12'!H163)</f>
        <v/>
      </c>
      <c r="E163" s="231" t="str">
        <f>IF('U12'!E163="","",'U12'!E163)</f>
        <v/>
      </c>
      <c r="F163" s="232" t="str">
        <f>IF('U12'!F163="","",'U12'!F163)</f>
        <v/>
      </c>
      <c r="G163" s="288"/>
      <c r="H163" s="144" t="str">
        <f>IF(G163="","",RANK(G163,Hilfe!$A$1:$A$176,Wettkampfdaten!$G$9))</f>
        <v/>
      </c>
      <c r="I163" s="288"/>
      <c r="J163" s="144" t="str">
        <f>IF(I163="","",RANK(I163,Hilfe!$B$1:$B$176,Wettkampfdaten!$G$10))</f>
        <v/>
      </c>
      <c r="K163" s="288"/>
      <c r="L163" s="144" t="str">
        <f>IF(K163="","",RANK(K163,Hilfe!$C$1:$C$176,Wettkampfdaten!$G$11))</f>
        <v/>
      </c>
      <c r="M163" s="288"/>
      <c r="N163" s="144" t="str">
        <f>IF(M163="","",RANK(M163,Hilfe!$D$1:$D$176,Wettkampfdaten!$G$12))</f>
        <v/>
      </c>
      <c r="O163" s="139"/>
      <c r="P163" s="144" t="str">
        <f>IF(O163="","",RANK(O163,Hilfe!$E$1:$E$176,Wettkampfdaten!$G$13))</f>
        <v/>
      </c>
      <c r="Q163" s="139"/>
      <c r="R163" s="144" t="str">
        <f>IF(Q163="","",RANK(Q163,Hilfe!$F$1:$F$176,Wettkampfdaten!$G$14))</f>
        <v/>
      </c>
      <c r="S163" s="173" t="str">
        <f t="shared" si="3"/>
        <v/>
      </c>
      <c r="T163" s="170" t="str">
        <f>IF(S163="","",RANK(S163,Hilfe!$G$1:$G$176,1))</f>
        <v/>
      </c>
      <c r="U163" s="55" t="str">
        <f>Wettkampfdaten!$A$3</f>
        <v>KiLa Wettkampf Altenstadt 2024</v>
      </c>
      <c r="V163" s="56" t="str">
        <f>Wettkampfdaten!$D$3</f>
        <v>08./09.06.2024</v>
      </c>
      <c r="W163" s="58" t="str">
        <f>Wettkampfdaten!$F$3</f>
        <v>Altenstadt</v>
      </c>
      <c r="X163" s="57" t="s">
        <v>30</v>
      </c>
      <c r="Y163" s="24" t="str">
        <f>IF(Wettkampfdaten!$F$9="","",Wettkampfdaten!$F$9)</f>
        <v>Gehen</v>
      </c>
      <c r="Z163" s="24" t="str">
        <f>IF(Wettkampfdaten!$F$10="","",Wettkampfdaten!$F$10)</f>
        <v>5-Sprung</v>
      </c>
      <c r="AA163" s="24" t="str">
        <f>IF(Wettkampfdaten!$F$11="","",Wettkampfdaten!$F$11)</f>
        <v>Schlagwurf (Stab)</v>
      </c>
      <c r="AB163" s="24" t="str">
        <f>IF(Wettkampfdaten!$F$12="","",Wettkampfdaten!$F$12)</f>
        <v>Hindernissprint-Staffel</v>
      </c>
      <c r="AC163" s="24" t="str">
        <f>IF(Wettkampfdaten!$F$13="","",Wettkampfdaten!$F$13)</f>
        <v/>
      </c>
      <c r="AD163" s="24" t="str">
        <f>IF(Wettkampfdaten!$F$14="","",Wettkampfdaten!$F$14)</f>
        <v/>
      </c>
    </row>
    <row r="164" spans="1:30" x14ac:dyDescent="0.2">
      <c r="A164" s="228" t="str">
        <f>IF('U12'!B164="","",'U12'!B164)</f>
        <v/>
      </c>
      <c r="B164" s="229" t="str">
        <f>IF('U12'!C164="","",'U12'!C164)</f>
        <v/>
      </c>
      <c r="C164" s="230" t="str">
        <f>IF('U12'!D164="","",'U12'!D164)</f>
        <v/>
      </c>
      <c r="D164" s="233" t="str">
        <f>IF('U12'!H164="","",'U12'!H164)</f>
        <v/>
      </c>
      <c r="E164" s="231" t="str">
        <f>IF('U12'!E164="","",'U12'!E164)</f>
        <v/>
      </c>
      <c r="F164" s="232" t="str">
        <f>IF('U12'!F164="","",'U12'!F164)</f>
        <v/>
      </c>
      <c r="G164" s="289"/>
      <c r="H164" s="144" t="str">
        <f>IF(G164="","",RANK(G164,Hilfe!$A$1:$A$176,Wettkampfdaten!$G$9))</f>
        <v/>
      </c>
      <c r="I164" s="289"/>
      <c r="J164" s="144" t="str">
        <f>IF(I164="","",RANK(I164,Hilfe!$B$1:$B$176,Wettkampfdaten!$G$10))</f>
        <v/>
      </c>
      <c r="K164" s="289"/>
      <c r="L164" s="144" t="str">
        <f>IF(K164="","",RANK(K164,Hilfe!$C$1:$C$176,Wettkampfdaten!$G$11))</f>
        <v/>
      </c>
      <c r="M164" s="289"/>
      <c r="N164" s="144" t="str">
        <f>IF(M164="","",RANK(M164,Hilfe!$D$1:$D$176,Wettkampfdaten!$G$12))</f>
        <v/>
      </c>
      <c r="O164" s="140"/>
      <c r="P164" s="144" t="str">
        <f>IF(O164="","",RANK(O164,Hilfe!$E$1:$E$176,Wettkampfdaten!$G$13))</f>
        <v/>
      </c>
      <c r="Q164" s="140"/>
      <c r="R164" s="144" t="str">
        <f>IF(Q164="","",RANK(Q164,Hilfe!$F$1:$F$176,Wettkampfdaten!$G$14))</f>
        <v/>
      </c>
      <c r="S164" s="174" t="str">
        <f t="shared" si="3"/>
        <v/>
      </c>
      <c r="T164" s="171" t="str">
        <f>IF(S164="","",RANK(S164,Hilfe!$G$1:$G$176,1))</f>
        <v/>
      </c>
      <c r="U164" s="55" t="str">
        <f>Wettkampfdaten!$A$3</f>
        <v>KiLa Wettkampf Altenstadt 2024</v>
      </c>
      <c r="V164" s="56" t="str">
        <f>Wettkampfdaten!$D$3</f>
        <v>08./09.06.2024</v>
      </c>
      <c r="W164" s="58" t="str">
        <f>Wettkampfdaten!$F$3</f>
        <v>Altenstadt</v>
      </c>
      <c r="X164" s="57" t="s">
        <v>30</v>
      </c>
      <c r="Y164" s="24" t="str">
        <f>IF(Wettkampfdaten!$F$9="","",Wettkampfdaten!$F$9)</f>
        <v>Gehen</v>
      </c>
      <c r="Z164" s="24" t="str">
        <f>IF(Wettkampfdaten!$F$10="","",Wettkampfdaten!$F$10)</f>
        <v>5-Sprung</v>
      </c>
      <c r="AA164" s="24" t="str">
        <f>IF(Wettkampfdaten!$F$11="","",Wettkampfdaten!$F$11)</f>
        <v>Schlagwurf (Stab)</v>
      </c>
      <c r="AB164" s="24" t="str">
        <f>IF(Wettkampfdaten!$F$12="","",Wettkampfdaten!$F$12)</f>
        <v>Hindernissprint-Staffel</v>
      </c>
      <c r="AC164" s="24" t="str">
        <f>IF(Wettkampfdaten!$F$13="","",Wettkampfdaten!$F$13)</f>
        <v/>
      </c>
      <c r="AD164" s="24" t="str">
        <f>IF(Wettkampfdaten!$F$14="","",Wettkampfdaten!$F$14)</f>
        <v/>
      </c>
    </row>
    <row r="165" spans="1:30" x14ac:dyDescent="0.2">
      <c r="A165" s="228" t="str">
        <f>IF('U12'!B165="","",'U12'!B165)</f>
        <v/>
      </c>
      <c r="B165" s="229" t="str">
        <f>IF('U12'!C165="","",'U12'!C165)</f>
        <v/>
      </c>
      <c r="C165" s="230" t="str">
        <f>IF('U12'!D165="","",'U12'!D165)</f>
        <v/>
      </c>
      <c r="D165" s="229" t="str">
        <f>IF('U12'!H165="","",'U12'!H165)</f>
        <v/>
      </c>
      <c r="E165" s="231" t="str">
        <f>IF('U12'!E165="","",'U12'!E165)</f>
        <v/>
      </c>
      <c r="F165" s="232" t="str">
        <f>IF('U12'!F165="","",'U12'!F165)</f>
        <v/>
      </c>
      <c r="G165" s="288"/>
      <c r="H165" s="144" t="str">
        <f>IF(G165="","",RANK(G165,Hilfe!$A$1:$A$176,Wettkampfdaten!$G$9))</f>
        <v/>
      </c>
      <c r="I165" s="288"/>
      <c r="J165" s="144" t="str">
        <f>IF(I165="","",RANK(I165,Hilfe!$B$1:$B$176,Wettkampfdaten!$G$10))</f>
        <v/>
      </c>
      <c r="K165" s="288"/>
      <c r="L165" s="144" t="str">
        <f>IF(K165="","",RANK(K165,Hilfe!$C$1:$C$176,Wettkampfdaten!$G$11))</f>
        <v/>
      </c>
      <c r="M165" s="288"/>
      <c r="N165" s="144" t="str">
        <f>IF(M165="","",RANK(M165,Hilfe!$D$1:$D$176,Wettkampfdaten!$G$12))</f>
        <v/>
      </c>
      <c r="O165" s="139"/>
      <c r="P165" s="144" t="str">
        <f>IF(O165="","",RANK(O165,Hilfe!$E$1:$E$176,Wettkampfdaten!$G$13))</f>
        <v/>
      </c>
      <c r="Q165" s="139"/>
      <c r="R165" s="144" t="str">
        <f>IF(Q165="","",RANK(Q165,Hilfe!$F$1:$F$176,Wettkampfdaten!$G$14))</f>
        <v/>
      </c>
      <c r="S165" s="173" t="str">
        <f t="shared" si="3"/>
        <v/>
      </c>
      <c r="T165" s="170" t="str">
        <f>IF(S165="","",RANK(S165,Hilfe!$G$1:$G$176,1))</f>
        <v/>
      </c>
      <c r="U165" s="55" t="str">
        <f>Wettkampfdaten!$A$3</f>
        <v>KiLa Wettkampf Altenstadt 2024</v>
      </c>
      <c r="V165" s="56" t="str">
        <f>Wettkampfdaten!$D$3</f>
        <v>08./09.06.2024</v>
      </c>
      <c r="W165" s="58" t="str">
        <f>Wettkampfdaten!$F$3</f>
        <v>Altenstadt</v>
      </c>
      <c r="X165" s="57" t="s">
        <v>30</v>
      </c>
      <c r="Y165" s="24" t="str">
        <f>IF(Wettkampfdaten!$F$9="","",Wettkampfdaten!$F$9)</f>
        <v>Gehen</v>
      </c>
      <c r="Z165" s="24" t="str">
        <f>IF(Wettkampfdaten!$F$10="","",Wettkampfdaten!$F$10)</f>
        <v>5-Sprung</v>
      </c>
      <c r="AA165" s="24" t="str">
        <f>IF(Wettkampfdaten!$F$11="","",Wettkampfdaten!$F$11)</f>
        <v>Schlagwurf (Stab)</v>
      </c>
      <c r="AB165" s="24" t="str">
        <f>IF(Wettkampfdaten!$F$12="","",Wettkampfdaten!$F$12)</f>
        <v>Hindernissprint-Staffel</v>
      </c>
      <c r="AC165" s="24" t="str">
        <f>IF(Wettkampfdaten!$F$13="","",Wettkampfdaten!$F$13)</f>
        <v/>
      </c>
      <c r="AD165" s="24" t="str">
        <f>IF(Wettkampfdaten!$F$14="","",Wettkampfdaten!$F$14)</f>
        <v/>
      </c>
    </row>
    <row r="166" spans="1:30" ht="15.75" thickBot="1" x14ac:dyDescent="0.25">
      <c r="A166" s="234" t="str">
        <f>IF('U12'!B166="","",'U12'!B166)</f>
        <v/>
      </c>
      <c r="B166" s="235" t="str">
        <f>IF('U12'!C166="","",'U12'!C166)</f>
        <v/>
      </c>
      <c r="C166" s="236" t="str">
        <f>IF('U12'!D166="","",'U12'!D166)</f>
        <v/>
      </c>
      <c r="D166" s="237" t="str">
        <f>IF('U12'!H166="","",'U12'!H166)</f>
        <v/>
      </c>
      <c r="E166" s="238" t="str">
        <f>IF('U12'!E166="","",'U12'!E166)</f>
        <v/>
      </c>
      <c r="F166" s="239" t="str">
        <f>IF('U12'!F166="","",'U12'!F166)</f>
        <v/>
      </c>
      <c r="G166" s="290"/>
      <c r="H166" s="178" t="str">
        <f>IF(G166="","",RANK(G166,Hilfe!$A$1:$A$176,Wettkampfdaten!$G$9))</f>
        <v/>
      </c>
      <c r="I166" s="290"/>
      <c r="J166" s="178" t="str">
        <f>IF(I166="","",RANK(I166,Hilfe!$B$1:$B$176,Wettkampfdaten!$G$10))</f>
        <v/>
      </c>
      <c r="K166" s="290"/>
      <c r="L166" s="178" t="str">
        <f>IF(K166="","",RANK(K166,Hilfe!$C$1:$C$176,Wettkampfdaten!$G$11))</f>
        <v/>
      </c>
      <c r="M166" s="290"/>
      <c r="N166" s="178" t="str">
        <f>IF(M166="","",RANK(M166,Hilfe!$D$1:$D$176,Wettkampfdaten!$G$12))</f>
        <v/>
      </c>
      <c r="O166" s="177"/>
      <c r="P166" s="178" t="str">
        <f>IF(O166="","",RANK(O166,Hilfe!$E$1:$E$176,Wettkampfdaten!$G$13))</f>
        <v/>
      </c>
      <c r="Q166" s="177"/>
      <c r="R166" s="178" t="str">
        <f>IF(Q166="","",RANK(Q166,Hilfe!$F$1:$F$176,Wettkampfdaten!$G$14))</f>
        <v/>
      </c>
      <c r="S166" s="179" t="str">
        <f t="shared" si="3"/>
        <v/>
      </c>
      <c r="T166" s="180" t="str">
        <f>IF(S166="","",RANK(S166,Hilfe!$G$1:$G$176,1))</f>
        <v/>
      </c>
      <c r="U166" s="55" t="str">
        <f>Wettkampfdaten!$A$3</f>
        <v>KiLa Wettkampf Altenstadt 2024</v>
      </c>
      <c r="V166" s="56" t="str">
        <f>Wettkampfdaten!$D$3</f>
        <v>08./09.06.2024</v>
      </c>
      <c r="W166" s="58" t="str">
        <f>Wettkampfdaten!$F$3</f>
        <v>Altenstadt</v>
      </c>
      <c r="X166" s="57" t="s">
        <v>30</v>
      </c>
      <c r="Y166" s="24" t="str">
        <f>IF(Wettkampfdaten!$F$9="","",Wettkampfdaten!$F$9)</f>
        <v>Gehen</v>
      </c>
      <c r="Z166" s="24" t="str">
        <f>IF(Wettkampfdaten!$F$10="","",Wettkampfdaten!$F$10)</f>
        <v>5-Sprung</v>
      </c>
      <c r="AA166" s="24" t="str">
        <f>IF(Wettkampfdaten!$F$11="","",Wettkampfdaten!$F$11)</f>
        <v>Schlagwurf (Stab)</v>
      </c>
      <c r="AB166" s="24" t="str">
        <f>IF(Wettkampfdaten!$F$12="","",Wettkampfdaten!$F$12)</f>
        <v>Hindernissprint-Staffel</v>
      </c>
      <c r="AC166" s="24" t="str">
        <f>IF(Wettkampfdaten!$F$13="","",Wettkampfdaten!$F$13)</f>
        <v/>
      </c>
      <c r="AD166" s="24" t="str">
        <f>IF(Wettkampfdaten!$F$14="","",Wettkampfdaten!$F$14)</f>
        <v/>
      </c>
    </row>
    <row r="167" spans="1:30" x14ac:dyDescent="0.2">
      <c r="A167" s="184" t="str">
        <f>IF('U12'!B167="","",'U12'!B167)</f>
        <v/>
      </c>
      <c r="B167" s="147" t="str">
        <f>IF('U12'!C167="","",'U12'!C167)</f>
        <v/>
      </c>
      <c r="C167" s="148" t="str">
        <f>IF('U12'!D167="","",'U12'!D167)</f>
        <v/>
      </c>
      <c r="D167" s="147" t="str">
        <f>IF('U12'!H167="","",'U12'!H167)</f>
        <v/>
      </c>
      <c r="E167" s="149" t="str">
        <f>IF('U12'!E167="","",'U12'!E167)</f>
        <v/>
      </c>
      <c r="F167" s="150" t="str">
        <f>IF('U12'!F167="","",'U12'!F167)</f>
        <v/>
      </c>
      <c r="G167" s="291"/>
      <c r="H167" s="143" t="str">
        <f>IF(G167="","",RANK(G167,Hilfe!$A$1:$A$176,Wettkampfdaten!$G$9))</f>
        <v/>
      </c>
      <c r="I167" s="291"/>
      <c r="J167" s="143" t="str">
        <f>IF(I167="","",RANK(I167,Hilfe!$B$1:$B$176,Wettkampfdaten!$G$10))</f>
        <v/>
      </c>
      <c r="K167" s="291"/>
      <c r="L167" s="143" t="str">
        <f>IF(K167="","",RANK(K167,Hilfe!$C$1:$C$176,Wettkampfdaten!$G$11))</f>
        <v/>
      </c>
      <c r="M167" s="291"/>
      <c r="N167" s="143" t="str">
        <f>IF(M167="","",RANK(M167,Hilfe!$D$1:$D$176,Wettkampfdaten!$G$12))</f>
        <v/>
      </c>
      <c r="O167" s="185"/>
      <c r="P167" s="143" t="str">
        <f>IF(O167="","",RANK(O167,Hilfe!$E$1:$E$176,Wettkampfdaten!$G$13))</f>
        <v/>
      </c>
      <c r="Q167" s="185"/>
      <c r="R167" s="143" t="str">
        <f>IF(Q167="","",RANK(Q167,Hilfe!$F$1:$F$176,Wettkampfdaten!$G$14))</f>
        <v/>
      </c>
      <c r="S167" s="186" t="str">
        <f t="shared" si="3"/>
        <v/>
      </c>
      <c r="T167" s="169" t="str">
        <f>IF(S167="","",RANK(S167,Hilfe!$G$1:$G$176,1))</f>
        <v/>
      </c>
      <c r="U167" s="55" t="str">
        <f>Wettkampfdaten!$A$3</f>
        <v>KiLa Wettkampf Altenstadt 2024</v>
      </c>
      <c r="V167" s="56" t="str">
        <f>Wettkampfdaten!$D$3</f>
        <v>08./09.06.2024</v>
      </c>
      <c r="W167" s="58" t="str">
        <f>Wettkampfdaten!$F$3</f>
        <v>Altenstadt</v>
      </c>
      <c r="X167" s="57" t="s">
        <v>30</v>
      </c>
      <c r="Y167" s="24" t="str">
        <f>IF(Wettkampfdaten!$F$9="","",Wettkampfdaten!$F$9)</f>
        <v>Gehen</v>
      </c>
      <c r="Z167" s="24" t="str">
        <f>IF(Wettkampfdaten!$F$10="","",Wettkampfdaten!$F$10)</f>
        <v>5-Sprung</v>
      </c>
      <c r="AA167" s="24" t="str">
        <f>IF(Wettkampfdaten!$F$11="","",Wettkampfdaten!$F$11)</f>
        <v>Schlagwurf (Stab)</v>
      </c>
      <c r="AB167" s="24" t="str">
        <f>IF(Wettkampfdaten!$F$12="","",Wettkampfdaten!$F$12)</f>
        <v>Hindernissprint-Staffel</v>
      </c>
      <c r="AC167" s="24" t="str">
        <f>IF(Wettkampfdaten!$F$13="","",Wettkampfdaten!$F$13)</f>
        <v/>
      </c>
      <c r="AD167" s="24" t="str">
        <f>IF(Wettkampfdaten!$F$14="","",Wettkampfdaten!$F$14)</f>
        <v/>
      </c>
    </row>
    <row r="168" spans="1:30" x14ac:dyDescent="0.2">
      <c r="A168" s="146" t="str">
        <f>IF('U12'!B168="","",'U12'!B168)</f>
        <v/>
      </c>
      <c r="B168" s="151" t="str">
        <f>IF('U12'!C168="","",'U12'!C168)</f>
        <v/>
      </c>
      <c r="C168" s="152" t="str">
        <f>IF('U12'!D168="","",'U12'!D168)</f>
        <v/>
      </c>
      <c r="D168" s="155" t="str">
        <f>IF('U12'!H168="","",'U12'!H168)</f>
        <v/>
      </c>
      <c r="E168" s="153" t="str">
        <f>IF('U12'!E168="","",'U12'!E168)</f>
        <v/>
      </c>
      <c r="F168" s="154" t="str">
        <f>IF('U12'!F168="","",'U12'!F168)</f>
        <v/>
      </c>
      <c r="G168" s="289"/>
      <c r="H168" s="144" t="str">
        <f>IF(G168="","",RANK(G168,Hilfe!$A$1:$A$176,Wettkampfdaten!$G$9))</f>
        <v/>
      </c>
      <c r="I168" s="289"/>
      <c r="J168" s="144" t="str">
        <f>IF(I168="","",RANK(I168,Hilfe!$B$1:$B$176,Wettkampfdaten!$G$10))</f>
        <v/>
      </c>
      <c r="K168" s="289"/>
      <c r="L168" s="144" t="str">
        <f>IF(K168="","",RANK(K168,Hilfe!$C$1:$C$176,Wettkampfdaten!$G$11))</f>
        <v/>
      </c>
      <c r="M168" s="289"/>
      <c r="N168" s="144" t="str">
        <f>IF(M168="","",RANK(M168,Hilfe!$D$1:$D$176,Wettkampfdaten!$G$12))</f>
        <v/>
      </c>
      <c r="O168" s="140"/>
      <c r="P168" s="144" t="str">
        <f>IF(O168="","",RANK(O168,Hilfe!$E$1:$E$176,Wettkampfdaten!$G$13))</f>
        <v/>
      </c>
      <c r="Q168" s="140"/>
      <c r="R168" s="144" t="str">
        <f>IF(Q168="","",RANK(Q168,Hilfe!$F$1:$F$176,Wettkampfdaten!$G$14))</f>
        <v/>
      </c>
      <c r="S168" s="174" t="str">
        <f t="shared" si="3"/>
        <v/>
      </c>
      <c r="T168" s="171" t="str">
        <f>IF(S168="","",RANK(S168,Hilfe!$G$1:$G$176,1))</f>
        <v/>
      </c>
      <c r="U168" s="55" t="str">
        <f>Wettkampfdaten!$A$3</f>
        <v>KiLa Wettkampf Altenstadt 2024</v>
      </c>
      <c r="V168" s="56" t="str">
        <f>Wettkampfdaten!$D$3</f>
        <v>08./09.06.2024</v>
      </c>
      <c r="W168" s="58" t="str">
        <f>Wettkampfdaten!$F$3</f>
        <v>Altenstadt</v>
      </c>
      <c r="X168" s="57" t="s">
        <v>30</v>
      </c>
      <c r="Y168" s="24" t="str">
        <f>IF(Wettkampfdaten!$F$9="","",Wettkampfdaten!$F$9)</f>
        <v>Gehen</v>
      </c>
      <c r="Z168" s="24" t="str">
        <f>IF(Wettkampfdaten!$F$10="","",Wettkampfdaten!$F$10)</f>
        <v>5-Sprung</v>
      </c>
      <c r="AA168" s="24" t="str">
        <f>IF(Wettkampfdaten!$F$11="","",Wettkampfdaten!$F$11)</f>
        <v>Schlagwurf (Stab)</v>
      </c>
      <c r="AB168" s="24" t="str">
        <f>IF(Wettkampfdaten!$F$12="","",Wettkampfdaten!$F$12)</f>
        <v>Hindernissprint-Staffel</v>
      </c>
      <c r="AC168" s="24" t="str">
        <f>IF(Wettkampfdaten!$F$13="","",Wettkampfdaten!$F$13)</f>
        <v/>
      </c>
      <c r="AD168" s="24" t="str">
        <f>IF(Wettkampfdaten!$F$14="","",Wettkampfdaten!$F$14)</f>
        <v/>
      </c>
    </row>
    <row r="169" spans="1:30" x14ac:dyDescent="0.2">
      <c r="A169" s="146" t="str">
        <f>IF('U12'!B169="","",'U12'!B169)</f>
        <v/>
      </c>
      <c r="B169" s="151" t="str">
        <f>IF('U12'!C169="","",'U12'!C169)</f>
        <v/>
      </c>
      <c r="C169" s="152" t="str">
        <f>IF('U12'!D169="","",'U12'!D169)</f>
        <v/>
      </c>
      <c r="D169" s="151" t="str">
        <f>IF('U12'!H169="","",'U12'!H169)</f>
        <v/>
      </c>
      <c r="E169" s="153" t="str">
        <f>IF('U12'!E169="","",'U12'!E169)</f>
        <v/>
      </c>
      <c r="F169" s="154" t="str">
        <f>IF('U12'!F169="","",'U12'!F169)</f>
        <v/>
      </c>
      <c r="G169" s="288"/>
      <c r="H169" s="144" t="str">
        <f>IF(G169="","",RANK(G169,Hilfe!$A$1:$A$176,Wettkampfdaten!$G$9))</f>
        <v/>
      </c>
      <c r="I169" s="288"/>
      <c r="J169" s="144" t="str">
        <f>IF(I169="","",RANK(I169,Hilfe!$B$1:$B$176,Wettkampfdaten!$G$10))</f>
        <v/>
      </c>
      <c r="K169" s="288"/>
      <c r="L169" s="144" t="str">
        <f>IF(K169="","",RANK(K169,Hilfe!$C$1:$C$176,Wettkampfdaten!$G$11))</f>
        <v/>
      </c>
      <c r="M169" s="288"/>
      <c r="N169" s="144" t="str">
        <f>IF(M169="","",RANK(M169,Hilfe!$D$1:$D$176,Wettkampfdaten!$G$12))</f>
        <v/>
      </c>
      <c r="O169" s="139"/>
      <c r="P169" s="144" t="str">
        <f>IF(O169="","",RANK(O169,Hilfe!$E$1:$E$176,Wettkampfdaten!$G$13))</f>
        <v/>
      </c>
      <c r="Q169" s="139"/>
      <c r="R169" s="144" t="str">
        <f>IF(Q169="","",RANK(Q169,Hilfe!$F$1:$F$176,Wettkampfdaten!$G$14))</f>
        <v/>
      </c>
      <c r="S169" s="173" t="str">
        <f t="shared" si="3"/>
        <v/>
      </c>
      <c r="T169" s="170" t="str">
        <f>IF(S169="","",RANK(S169,Hilfe!$G$1:$G$176,1))</f>
        <v/>
      </c>
      <c r="U169" s="55" t="str">
        <f>Wettkampfdaten!$A$3</f>
        <v>KiLa Wettkampf Altenstadt 2024</v>
      </c>
      <c r="V169" s="56" t="str">
        <f>Wettkampfdaten!$D$3</f>
        <v>08./09.06.2024</v>
      </c>
      <c r="W169" s="58" t="str">
        <f>Wettkampfdaten!$F$3</f>
        <v>Altenstadt</v>
      </c>
      <c r="X169" s="57" t="s">
        <v>30</v>
      </c>
      <c r="Y169" s="24" t="str">
        <f>IF(Wettkampfdaten!$F$9="","",Wettkampfdaten!$F$9)</f>
        <v>Gehen</v>
      </c>
      <c r="Z169" s="24" t="str">
        <f>IF(Wettkampfdaten!$F$10="","",Wettkampfdaten!$F$10)</f>
        <v>5-Sprung</v>
      </c>
      <c r="AA169" s="24" t="str">
        <f>IF(Wettkampfdaten!$F$11="","",Wettkampfdaten!$F$11)</f>
        <v>Schlagwurf (Stab)</v>
      </c>
      <c r="AB169" s="24" t="str">
        <f>IF(Wettkampfdaten!$F$12="","",Wettkampfdaten!$F$12)</f>
        <v>Hindernissprint-Staffel</v>
      </c>
      <c r="AC169" s="24" t="str">
        <f>IF(Wettkampfdaten!$F$13="","",Wettkampfdaten!$F$13)</f>
        <v/>
      </c>
      <c r="AD169" s="24" t="str">
        <f>IF(Wettkampfdaten!$F$14="","",Wettkampfdaten!$F$14)</f>
        <v/>
      </c>
    </row>
    <row r="170" spans="1:30" x14ac:dyDescent="0.2">
      <c r="A170" s="146" t="str">
        <f>IF('U12'!B170="","",'U12'!B170)</f>
        <v/>
      </c>
      <c r="B170" s="151" t="str">
        <f>IF('U12'!C170="","",'U12'!C170)</f>
        <v/>
      </c>
      <c r="C170" s="152" t="str">
        <f>IF('U12'!D170="","",'U12'!D170)</f>
        <v/>
      </c>
      <c r="D170" s="155" t="str">
        <f>IF('U12'!H170="","",'U12'!H170)</f>
        <v/>
      </c>
      <c r="E170" s="153" t="str">
        <f>IF('U12'!E170="","",'U12'!E170)</f>
        <v/>
      </c>
      <c r="F170" s="154" t="str">
        <f>IF('U12'!F170="","",'U12'!F170)</f>
        <v/>
      </c>
      <c r="G170" s="289"/>
      <c r="H170" s="144" t="str">
        <f>IF(G170="","",RANK(G170,Hilfe!$A$1:$A$176,Wettkampfdaten!$G$9))</f>
        <v/>
      </c>
      <c r="I170" s="289"/>
      <c r="J170" s="144" t="str">
        <f>IF(I170="","",RANK(I170,Hilfe!$B$1:$B$176,Wettkampfdaten!$G$10))</f>
        <v/>
      </c>
      <c r="K170" s="289"/>
      <c r="L170" s="144" t="str">
        <f>IF(K170="","",RANK(K170,Hilfe!$C$1:$C$176,Wettkampfdaten!$G$11))</f>
        <v/>
      </c>
      <c r="M170" s="289"/>
      <c r="N170" s="144" t="str">
        <f>IF(M170="","",RANK(M170,Hilfe!$D$1:$D$176,Wettkampfdaten!$G$12))</f>
        <v/>
      </c>
      <c r="O170" s="140"/>
      <c r="P170" s="144" t="str">
        <f>IF(O170="","",RANK(O170,Hilfe!$E$1:$E$176,Wettkampfdaten!$G$13))</f>
        <v/>
      </c>
      <c r="Q170" s="140"/>
      <c r="R170" s="144" t="str">
        <f>IF(Q170="","",RANK(Q170,Hilfe!$F$1:$F$176,Wettkampfdaten!$G$14))</f>
        <v/>
      </c>
      <c r="S170" s="174" t="str">
        <f t="shared" si="3"/>
        <v/>
      </c>
      <c r="T170" s="171" t="str">
        <f>IF(S170="","",RANK(S170,Hilfe!$G$1:$G$176,1))</f>
        <v/>
      </c>
      <c r="U170" s="55" t="str">
        <f>Wettkampfdaten!$A$3</f>
        <v>KiLa Wettkampf Altenstadt 2024</v>
      </c>
      <c r="V170" s="56" t="str">
        <f>Wettkampfdaten!$D$3</f>
        <v>08./09.06.2024</v>
      </c>
      <c r="W170" s="58" t="str">
        <f>Wettkampfdaten!$F$3</f>
        <v>Altenstadt</v>
      </c>
      <c r="X170" s="57" t="s">
        <v>30</v>
      </c>
      <c r="Y170" s="24" t="str">
        <f>IF(Wettkampfdaten!$F$9="","",Wettkampfdaten!$F$9)</f>
        <v>Gehen</v>
      </c>
      <c r="Z170" s="24" t="str">
        <f>IF(Wettkampfdaten!$F$10="","",Wettkampfdaten!$F$10)</f>
        <v>5-Sprung</v>
      </c>
      <c r="AA170" s="24" t="str">
        <f>IF(Wettkampfdaten!$F$11="","",Wettkampfdaten!$F$11)</f>
        <v>Schlagwurf (Stab)</v>
      </c>
      <c r="AB170" s="24" t="str">
        <f>IF(Wettkampfdaten!$F$12="","",Wettkampfdaten!$F$12)</f>
        <v>Hindernissprint-Staffel</v>
      </c>
      <c r="AC170" s="24" t="str">
        <f>IF(Wettkampfdaten!$F$13="","",Wettkampfdaten!$F$13)</f>
        <v/>
      </c>
      <c r="AD170" s="24" t="str">
        <f>IF(Wettkampfdaten!$F$14="","",Wettkampfdaten!$F$14)</f>
        <v/>
      </c>
    </row>
    <row r="171" spans="1:30" x14ac:dyDescent="0.2">
      <c r="A171" s="146" t="str">
        <f>IF('U12'!B171="","",'U12'!B171)</f>
        <v/>
      </c>
      <c r="B171" s="151" t="str">
        <f>IF('U12'!C171="","",'U12'!C171)</f>
        <v/>
      </c>
      <c r="C171" s="152" t="str">
        <f>IF('U12'!D171="","",'U12'!D171)</f>
        <v/>
      </c>
      <c r="D171" s="151" t="str">
        <f>IF('U12'!H171="","",'U12'!H171)</f>
        <v/>
      </c>
      <c r="E171" s="153" t="str">
        <f>IF('U12'!E171="","",'U12'!E171)</f>
        <v/>
      </c>
      <c r="F171" s="154" t="str">
        <f>IF('U12'!F171="","",'U12'!F171)</f>
        <v/>
      </c>
      <c r="G171" s="288"/>
      <c r="H171" s="144" t="str">
        <f>IF(G171="","",RANK(G171,Hilfe!$A$1:$A$176,Wettkampfdaten!$G$9))</f>
        <v/>
      </c>
      <c r="I171" s="288"/>
      <c r="J171" s="144" t="str">
        <f>IF(I171="","",RANK(I171,Hilfe!$B$1:$B$176,Wettkampfdaten!$G$10))</f>
        <v/>
      </c>
      <c r="K171" s="288"/>
      <c r="L171" s="144" t="str">
        <f>IF(K171="","",RANK(K171,Hilfe!$C$1:$C$176,Wettkampfdaten!$G$11))</f>
        <v/>
      </c>
      <c r="M171" s="288"/>
      <c r="N171" s="144" t="str">
        <f>IF(M171="","",RANK(M171,Hilfe!$D$1:$D$176,Wettkampfdaten!$G$12))</f>
        <v/>
      </c>
      <c r="O171" s="139"/>
      <c r="P171" s="144" t="str">
        <f>IF(O171="","",RANK(O171,Hilfe!$E$1:$E$176,Wettkampfdaten!$G$13))</f>
        <v/>
      </c>
      <c r="Q171" s="139"/>
      <c r="R171" s="144" t="str">
        <f>IF(Q171="","",RANK(Q171,Hilfe!$F$1:$F$176,Wettkampfdaten!$G$14))</f>
        <v/>
      </c>
      <c r="S171" s="173" t="str">
        <f t="shared" si="3"/>
        <v/>
      </c>
      <c r="T171" s="170" t="str">
        <f>IF(S171="","",RANK(S171,Hilfe!$G$1:$G$176,1))</f>
        <v/>
      </c>
      <c r="U171" s="55" t="str">
        <f>Wettkampfdaten!$A$3</f>
        <v>KiLa Wettkampf Altenstadt 2024</v>
      </c>
      <c r="V171" s="56" t="str">
        <f>Wettkampfdaten!$D$3</f>
        <v>08./09.06.2024</v>
      </c>
      <c r="W171" s="58" t="str">
        <f>Wettkampfdaten!$F$3</f>
        <v>Altenstadt</v>
      </c>
      <c r="X171" s="57" t="s">
        <v>30</v>
      </c>
      <c r="Y171" s="24" t="str">
        <f>IF(Wettkampfdaten!$F$9="","",Wettkampfdaten!$F$9)</f>
        <v>Gehen</v>
      </c>
      <c r="Z171" s="24" t="str">
        <f>IF(Wettkampfdaten!$F$10="","",Wettkampfdaten!$F$10)</f>
        <v>5-Sprung</v>
      </c>
      <c r="AA171" s="24" t="str">
        <f>IF(Wettkampfdaten!$F$11="","",Wettkampfdaten!$F$11)</f>
        <v>Schlagwurf (Stab)</v>
      </c>
      <c r="AB171" s="24" t="str">
        <f>IF(Wettkampfdaten!$F$12="","",Wettkampfdaten!$F$12)</f>
        <v>Hindernissprint-Staffel</v>
      </c>
      <c r="AC171" s="24" t="str">
        <f>IF(Wettkampfdaten!$F$13="","",Wettkampfdaten!$F$13)</f>
        <v/>
      </c>
      <c r="AD171" s="24" t="str">
        <f>IF(Wettkampfdaten!$F$14="","",Wettkampfdaten!$F$14)</f>
        <v/>
      </c>
    </row>
    <row r="172" spans="1:30" x14ac:dyDescent="0.2">
      <c r="A172" s="146" t="str">
        <f>IF('U12'!B172="","",'U12'!B172)</f>
        <v/>
      </c>
      <c r="B172" s="151" t="str">
        <f>IF('U12'!C172="","",'U12'!C172)</f>
        <v/>
      </c>
      <c r="C172" s="152" t="str">
        <f>IF('U12'!D172="","",'U12'!D172)</f>
        <v/>
      </c>
      <c r="D172" s="155" t="str">
        <f>IF('U12'!H172="","",'U12'!H172)</f>
        <v/>
      </c>
      <c r="E172" s="153" t="str">
        <f>IF('U12'!E172="","",'U12'!E172)</f>
        <v/>
      </c>
      <c r="F172" s="154" t="str">
        <f>IF('U12'!F172="","",'U12'!F172)</f>
        <v/>
      </c>
      <c r="G172" s="289"/>
      <c r="H172" s="144" t="str">
        <f>IF(G172="","",RANK(G172,Hilfe!$A$1:$A$176,Wettkampfdaten!$G$9))</f>
        <v/>
      </c>
      <c r="I172" s="289"/>
      <c r="J172" s="144" t="str">
        <f>IF(I172="","",RANK(I172,Hilfe!$B$1:$B$176,Wettkampfdaten!$G$10))</f>
        <v/>
      </c>
      <c r="K172" s="289"/>
      <c r="L172" s="144" t="str">
        <f>IF(K172="","",RANK(K172,Hilfe!$C$1:$C$176,Wettkampfdaten!$G$11))</f>
        <v/>
      </c>
      <c r="M172" s="289"/>
      <c r="N172" s="144" t="str">
        <f>IF(M172="","",RANK(M172,Hilfe!$D$1:$D$176,Wettkampfdaten!$G$12))</f>
        <v/>
      </c>
      <c r="O172" s="140"/>
      <c r="P172" s="144" t="str">
        <f>IF(O172="","",RANK(O172,Hilfe!$E$1:$E$176,Wettkampfdaten!$G$13))</f>
        <v/>
      </c>
      <c r="Q172" s="140"/>
      <c r="R172" s="144" t="str">
        <f>IF(Q172="","",RANK(Q172,Hilfe!$F$1:$F$176,Wettkampfdaten!$G$14))</f>
        <v/>
      </c>
      <c r="S172" s="174" t="str">
        <f t="shared" si="3"/>
        <v/>
      </c>
      <c r="T172" s="171" t="str">
        <f>IF(S172="","",RANK(S172,Hilfe!$G$1:$G$176,1))</f>
        <v/>
      </c>
      <c r="U172" s="55" t="str">
        <f>Wettkampfdaten!$A$3</f>
        <v>KiLa Wettkampf Altenstadt 2024</v>
      </c>
      <c r="V172" s="56" t="str">
        <f>Wettkampfdaten!$D$3</f>
        <v>08./09.06.2024</v>
      </c>
      <c r="W172" s="58" t="str">
        <f>Wettkampfdaten!$F$3</f>
        <v>Altenstadt</v>
      </c>
      <c r="X172" s="57" t="s">
        <v>30</v>
      </c>
      <c r="Y172" s="24" t="str">
        <f>IF(Wettkampfdaten!$F$9="","",Wettkampfdaten!$F$9)</f>
        <v>Gehen</v>
      </c>
      <c r="Z172" s="24" t="str">
        <f>IF(Wettkampfdaten!$F$10="","",Wettkampfdaten!$F$10)</f>
        <v>5-Sprung</v>
      </c>
      <c r="AA172" s="24" t="str">
        <f>IF(Wettkampfdaten!$F$11="","",Wettkampfdaten!$F$11)</f>
        <v>Schlagwurf (Stab)</v>
      </c>
      <c r="AB172" s="24" t="str">
        <f>IF(Wettkampfdaten!$F$12="","",Wettkampfdaten!$F$12)</f>
        <v>Hindernissprint-Staffel</v>
      </c>
      <c r="AC172" s="24" t="str">
        <f>IF(Wettkampfdaten!$F$13="","",Wettkampfdaten!$F$13)</f>
        <v/>
      </c>
      <c r="AD172" s="24" t="str">
        <f>IF(Wettkampfdaten!$F$14="","",Wettkampfdaten!$F$14)</f>
        <v/>
      </c>
    </row>
    <row r="173" spans="1:30" x14ac:dyDescent="0.2">
      <c r="A173" s="146" t="str">
        <f>IF('U12'!B173="","",'U12'!B173)</f>
        <v/>
      </c>
      <c r="B173" s="151" t="str">
        <f>IF('U12'!C173="","",'U12'!C173)</f>
        <v/>
      </c>
      <c r="C173" s="152" t="str">
        <f>IF('U12'!D173="","",'U12'!D173)</f>
        <v/>
      </c>
      <c r="D173" s="151" t="str">
        <f>IF('U12'!H173="","",'U12'!H173)</f>
        <v/>
      </c>
      <c r="E173" s="153" t="str">
        <f>IF('U12'!E173="","",'U12'!E173)</f>
        <v/>
      </c>
      <c r="F173" s="154" t="str">
        <f>IF('U12'!F173="","",'U12'!F173)</f>
        <v/>
      </c>
      <c r="G173" s="288"/>
      <c r="H173" s="144" t="str">
        <f>IF(G173="","",RANK(G173,Hilfe!$A$1:$A$176,Wettkampfdaten!$G$9))</f>
        <v/>
      </c>
      <c r="I173" s="288"/>
      <c r="J173" s="144" t="str">
        <f>IF(I173="","",RANK(I173,Hilfe!$B$1:$B$176,Wettkampfdaten!$G$10))</f>
        <v/>
      </c>
      <c r="K173" s="288"/>
      <c r="L173" s="144" t="str">
        <f>IF(K173="","",RANK(K173,Hilfe!$C$1:$C$176,Wettkampfdaten!$G$11))</f>
        <v/>
      </c>
      <c r="M173" s="288"/>
      <c r="N173" s="144" t="str">
        <f>IF(M173="","",RANK(M173,Hilfe!$D$1:$D$176,Wettkampfdaten!$G$12))</f>
        <v/>
      </c>
      <c r="O173" s="139"/>
      <c r="P173" s="144" t="str">
        <f>IF(O173="","",RANK(O173,Hilfe!$E$1:$E$176,Wettkampfdaten!$G$13))</f>
        <v/>
      </c>
      <c r="Q173" s="139"/>
      <c r="R173" s="144" t="str">
        <f>IF(Q173="","",RANK(Q173,Hilfe!$F$1:$F$176,Wettkampfdaten!$G$14))</f>
        <v/>
      </c>
      <c r="S173" s="173" t="str">
        <f t="shared" si="3"/>
        <v/>
      </c>
      <c r="T173" s="170" t="str">
        <f>IF(S173="","",RANK(S173,Hilfe!$G$1:$G$176,1))</f>
        <v/>
      </c>
      <c r="U173" s="55" t="str">
        <f>Wettkampfdaten!$A$3</f>
        <v>KiLa Wettkampf Altenstadt 2024</v>
      </c>
      <c r="V173" s="56" t="str">
        <f>Wettkampfdaten!$D$3</f>
        <v>08./09.06.2024</v>
      </c>
      <c r="W173" s="58" t="str">
        <f>Wettkampfdaten!$F$3</f>
        <v>Altenstadt</v>
      </c>
      <c r="X173" s="57" t="s">
        <v>30</v>
      </c>
      <c r="Y173" s="24" t="str">
        <f>IF(Wettkampfdaten!$F$9="","",Wettkampfdaten!$F$9)</f>
        <v>Gehen</v>
      </c>
      <c r="Z173" s="24" t="str">
        <f>IF(Wettkampfdaten!$F$10="","",Wettkampfdaten!$F$10)</f>
        <v>5-Sprung</v>
      </c>
      <c r="AA173" s="24" t="str">
        <f>IF(Wettkampfdaten!$F$11="","",Wettkampfdaten!$F$11)</f>
        <v>Schlagwurf (Stab)</v>
      </c>
      <c r="AB173" s="24" t="str">
        <f>IF(Wettkampfdaten!$F$12="","",Wettkampfdaten!$F$12)</f>
        <v>Hindernissprint-Staffel</v>
      </c>
      <c r="AC173" s="24" t="str">
        <f>IF(Wettkampfdaten!$F$13="","",Wettkampfdaten!$F$13)</f>
        <v/>
      </c>
      <c r="AD173" s="24" t="str">
        <f>IF(Wettkampfdaten!$F$14="","",Wettkampfdaten!$F$14)</f>
        <v/>
      </c>
    </row>
    <row r="174" spans="1:30" x14ac:dyDescent="0.2">
      <c r="A174" s="146" t="str">
        <f>IF('U12'!B174="","",'U12'!B174)</f>
        <v/>
      </c>
      <c r="B174" s="151" t="str">
        <f>IF('U12'!C174="","",'U12'!C174)</f>
        <v/>
      </c>
      <c r="C174" s="152" t="str">
        <f>IF('U12'!D174="","",'U12'!D174)</f>
        <v/>
      </c>
      <c r="D174" s="155" t="str">
        <f>IF('U12'!H174="","",'U12'!H174)</f>
        <v/>
      </c>
      <c r="E174" s="153" t="str">
        <f>IF('U12'!E174="","",'U12'!E174)</f>
        <v/>
      </c>
      <c r="F174" s="154" t="str">
        <f>IF('U12'!F174="","",'U12'!F174)</f>
        <v/>
      </c>
      <c r="G174" s="289"/>
      <c r="H174" s="144" t="str">
        <f>IF(G174="","",RANK(G174,Hilfe!$A$1:$A$176,Wettkampfdaten!$G$9))</f>
        <v/>
      </c>
      <c r="I174" s="289"/>
      <c r="J174" s="144" t="str">
        <f>IF(I174="","",RANK(I174,Hilfe!$B$1:$B$176,Wettkampfdaten!$G$10))</f>
        <v/>
      </c>
      <c r="K174" s="289"/>
      <c r="L174" s="144" t="str">
        <f>IF(K174="","",RANK(K174,Hilfe!$C$1:$C$176,Wettkampfdaten!$G$11))</f>
        <v/>
      </c>
      <c r="M174" s="289"/>
      <c r="N174" s="144" t="str">
        <f>IF(M174="","",RANK(M174,Hilfe!$D$1:$D$176,Wettkampfdaten!$G$12))</f>
        <v/>
      </c>
      <c r="O174" s="140"/>
      <c r="P174" s="144" t="str">
        <f>IF(O174="","",RANK(O174,Hilfe!$E$1:$E$176,Wettkampfdaten!$G$13))</f>
        <v/>
      </c>
      <c r="Q174" s="140"/>
      <c r="R174" s="144" t="str">
        <f>IF(Q174="","",RANK(Q174,Hilfe!$F$1:$F$176,Wettkampfdaten!$G$14))</f>
        <v/>
      </c>
      <c r="S174" s="174" t="str">
        <f t="shared" si="3"/>
        <v/>
      </c>
      <c r="T174" s="171" t="str">
        <f>IF(S174="","",RANK(S174,Hilfe!$G$1:$G$176,1))</f>
        <v/>
      </c>
      <c r="U174" s="55" t="str">
        <f>Wettkampfdaten!$A$3</f>
        <v>KiLa Wettkampf Altenstadt 2024</v>
      </c>
      <c r="V174" s="56" t="str">
        <f>Wettkampfdaten!$D$3</f>
        <v>08./09.06.2024</v>
      </c>
      <c r="W174" s="58" t="str">
        <f>Wettkampfdaten!$F$3</f>
        <v>Altenstadt</v>
      </c>
      <c r="X174" s="57" t="s">
        <v>30</v>
      </c>
      <c r="Y174" s="24" t="str">
        <f>IF(Wettkampfdaten!$F$9="","",Wettkampfdaten!$F$9)</f>
        <v>Gehen</v>
      </c>
      <c r="Z174" s="24" t="str">
        <f>IF(Wettkampfdaten!$F$10="","",Wettkampfdaten!$F$10)</f>
        <v>5-Sprung</v>
      </c>
      <c r="AA174" s="24" t="str">
        <f>IF(Wettkampfdaten!$F$11="","",Wettkampfdaten!$F$11)</f>
        <v>Schlagwurf (Stab)</v>
      </c>
      <c r="AB174" s="24" t="str">
        <f>IF(Wettkampfdaten!$F$12="","",Wettkampfdaten!$F$12)</f>
        <v>Hindernissprint-Staffel</v>
      </c>
      <c r="AC174" s="24" t="str">
        <f>IF(Wettkampfdaten!$F$13="","",Wettkampfdaten!$F$13)</f>
        <v/>
      </c>
      <c r="AD174" s="24" t="str">
        <f>IF(Wettkampfdaten!$F$14="","",Wettkampfdaten!$F$14)</f>
        <v/>
      </c>
    </row>
    <row r="175" spans="1:30" x14ac:dyDescent="0.2">
      <c r="A175" s="146" t="str">
        <f>IF('U12'!B175="","",'U12'!B175)</f>
        <v/>
      </c>
      <c r="B175" s="151" t="str">
        <f>IF('U12'!C175="","",'U12'!C175)</f>
        <v/>
      </c>
      <c r="C175" s="152" t="str">
        <f>IF('U12'!D175="","",'U12'!D175)</f>
        <v/>
      </c>
      <c r="D175" s="151" t="str">
        <f>IF('U12'!H175="","",'U12'!H175)</f>
        <v/>
      </c>
      <c r="E175" s="153" t="str">
        <f>IF('U12'!E175="","",'U12'!E175)</f>
        <v/>
      </c>
      <c r="F175" s="154" t="str">
        <f>IF('U12'!F175="","",'U12'!F175)</f>
        <v/>
      </c>
      <c r="G175" s="288"/>
      <c r="H175" s="144" t="str">
        <f>IF(G175="","",RANK(G175,Hilfe!$A$1:$A$176,Wettkampfdaten!$G$9))</f>
        <v/>
      </c>
      <c r="I175" s="288"/>
      <c r="J175" s="144" t="str">
        <f>IF(I175="","",RANK(I175,Hilfe!$B$1:$B$176,Wettkampfdaten!$G$10))</f>
        <v/>
      </c>
      <c r="K175" s="288"/>
      <c r="L175" s="144" t="str">
        <f>IF(K175="","",RANK(K175,Hilfe!$C$1:$C$176,Wettkampfdaten!$G$11))</f>
        <v/>
      </c>
      <c r="M175" s="288"/>
      <c r="N175" s="144" t="str">
        <f>IF(M175="","",RANK(M175,Hilfe!$D$1:$D$176,Wettkampfdaten!$G$12))</f>
        <v/>
      </c>
      <c r="O175" s="139"/>
      <c r="P175" s="144" t="str">
        <f>IF(O175="","",RANK(O175,Hilfe!$E$1:$E$176,Wettkampfdaten!$G$13))</f>
        <v/>
      </c>
      <c r="Q175" s="139"/>
      <c r="R175" s="144" t="str">
        <f>IF(Q175="","",RANK(Q175,Hilfe!$F$1:$F$176,Wettkampfdaten!$G$14))</f>
        <v/>
      </c>
      <c r="S175" s="173" t="str">
        <f t="shared" si="3"/>
        <v/>
      </c>
      <c r="T175" s="170" t="str">
        <f>IF(S175="","",RANK(S175,Hilfe!$G$1:$G$176,1))</f>
        <v/>
      </c>
      <c r="U175" s="55" t="str">
        <f>Wettkampfdaten!$A$3</f>
        <v>KiLa Wettkampf Altenstadt 2024</v>
      </c>
      <c r="V175" s="56" t="str">
        <f>Wettkampfdaten!$D$3</f>
        <v>08./09.06.2024</v>
      </c>
      <c r="W175" s="58" t="str">
        <f>Wettkampfdaten!$F$3</f>
        <v>Altenstadt</v>
      </c>
      <c r="X175" s="57" t="s">
        <v>30</v>
      </c>
      <c r="Y175" s="24" t="str">
        <f>IF(Wettkampfdaten!$F$9="","",Wettkampfdaten!$F$9)</f>
        <v>Gehen</v>
      </c>
      <c r="Z175" s="24" t="str">
        <f>IF(Wettkampfdaten!$F$10="","",Wettkampfdaten!$F$10)</f>
        <v>5-Sprung</v>
      </c>
      <c r="AA175" s="24" t="str">
        <f>IF(Wettkampfdaten!$F$11="","",Wettkampfdaten!$F$11)</f>
        <v>Schlagwurf (Stab)</v>
      </c>
      <c r="AB175" s="24" t="str">
        <f>IF(Wettkampfdaten!$F$12="","",Wettkampfdaten!$F$12)</f>
        <v>Hindernissprint-Staffel</v>
      </c>
      <c r="AC175" s="24" t="str">
        <f>IF(Wettkampfdaten!$F$13="","",Wettkampfdaten!$F$13)</f>
        <v/>
      </c>
      <c r="AD175" s="24" t="str">
        <f>IF(Wettkampfdaten!$F$14="","",Wettkampfdaten!$F$14)</f>
        <v/>
      </c>
    </row>
    <row r="176" spans="1:30" x14ac:dyDescent="0.2">
      <c r="A176" s="146" t="str">
        <f>IF('U12'!B176="","",'U12'!B176)</f>
        <v/>
      </c>
      <c r="B176" s="151" t="str">
        <f>IF('U12'!C176="","",'U12'!C176)</f>
        <v/>
      </c>
      <c r="C176" s="152" t="str">
        <f>IF('U12'!D176="","",'U12'!D176)</f>
        <v/>
      </c>
      <c r="D176" s="155" t="str">
        <f>IF('U12'!H176="","",'U12'!H176)</f>
        <v/>
      </c>
      <c r="E176" s="153" t="str">
        <f>IF('U12'!E176="","",'U12'!E176)</f>
        <v/>
      </c>
      <c r="F176" s="154" t="str">
        <f>IF('U12'!F176="","",'U12'!F176)</f>
        <v/>
      </c>
      <c r="G176" s="289"/>
      <c r="H176" s="144" t="str">
        <f>IF(G176="","",RANK(G176,Hilfe!$A$1:$A$176,Wettkampfdaten!$G$9))</f>
        <v/>
      </c>
      <c r="I176" s="289"/>
      <c r="J176" s="144" t="str">
        <f>IF(I176="","",RANK(I176,Hilfe!$B$1:$B$176,Wettkampfdaten!$G$10))</f>
        <v/>
      </c>
      <c r="K176" s="289"/>
      <c r="L176" s="144" t="str">
        <f>IF(K176="","",RANK(K176,Hilfe!$C$1:$C$176,Wettkampfdaten!$G$11))</f>
        <v/>
      </c>
      <c r="M176" s="289"/>
      <c r="N176" s="144" t="str">
        <f>IF(M176="","",RANK(M176,Hilfe!$D$1:$D$176,Wettkampfdaten!$G$12))</f>
        <v/>
      </c>
      <c r="O176" s="140"/>
      <c r="P176" s="144" t="str">
        <f>IF(O176="","",RANK(O176,Hilfe!$E$1:$E$176,Wettkampfdaten!$G$13))</f>
        <v/>
      </c>
      <c r="Q176" s="140"/>
      <c r="R176" s="144" t="str">
        <f>IF(Q176="","",RANK(Q176,Hilfe!$F$1:$F$176,Wettkampfdaten!$G$14))</f>
        <v/>
      </c>
      <c r="S176" s="174" t="str">
        <f t="shared" si="3"/>
        <v/>
      </c>
      <c r="T176" s="171" t="str">
        <f>IF(S176="","",RANK(S176,Hilfe!$G$1:$G$176,1))</f>
        <v/>
      </c>
      <c r="U176" s="55" t="str">
        <f>Wettkampfdaten!$A$3</f>
        <v>KiLa Wettkampf Altenstadt 2024</v>
      </c>
      <c r="V176" s="56" t="str">
        <f>Wettkampfdaten!$D$3</f>
        <v>08./09.06.2024</v>
      </c>
      <c r="W176" s="58" t="str">
        <f>Wettkampfdaten!$F$3</f>
        <v>Altenstadt</v>
      </c>
      <c r="X176" s="57" t="s">
        <v>30</v>
      </c>
      <c r="Y176" s="24" t="str">
        <f>IF(Wettkampfdaten!$F$9="","",Wettkampfdaten!$F$9)</f>
        <v>Gehen</v>
      </c>
      <c r="Z176" s="24" t="str">
        <f>IF(Wettkampfdaten!$F$10="","",Wettkampfdaten!$F$10)</f>
        <v>5-Sprung</v>
      </c>
      <c r="AA176" s="24" t="str">
        <f>IF(Wettkampfdaten!$F$11="","",Wettkampfdaten!$F$11)</f>
        <v>Schlagwurf (Stab)</v>
      </c>
      <c r="AB176" s="24" t="str">
        <f>IF(Wettkampfdaten!$F$12="","",Wettkampfdaten!$F$12)</f>
        <v>Hindernissprint-Staffel</v>
      </c>
      <c r="AC176" s="24" t="str">
        <f>IF(Wettkampfdaten!$F$13="","",Wettkampfdaten!$F$13)</f>
        <v/>
      </c>
      <c r="AD176" s="24" t="str">
        <f>IF(Wettkampfdaten!$F$14="","",Wettkampfdaten!$F$14)</f>
        <v/>
      </c>
    </row>
    <row r="177" spans="1:30" ht="15.75" thickBot="1" x14ac:dyDescent="0.25">
      <c r="A177" s="156" t="str">
        <f>IF('U12'!B177="","",'U12'!B177)</f>
        <v/>
      </c>
      <c r="B177" s="157" t="str">
        <f>IF('U12'!C177="","",'U12'!C177)</f>
        <v/>
      </c>
      <c r="C177" s="158" t="str">
        <f>IF('U12'!D177="","",'U12'!D177)</f>
        <v/>
      </c>
      <c r="D177" s="157" t="str">
        <f>IF('U12'!H177="","",'U12'!H177)</f>
        <v/>
      </c>
      <c r="E177" s="159" t="str">
        <f>IF('U12'!E177="","",'U12'!E177)</f>
        <v/>
      </c>
      <c r="F177" s="160" t="str">
        <f>IF('U12'!F177="","",'U12'!F177)</f>
        <v/>
      </c>
      <c r="G177" s="292"/>
      <c r="H177" s="145" t="str">
        <f>IF(G177="","",RANK(G177,Hilfe!$A$1:$A$176,Wettkampfdaten!$G$9))</f>
        <v/>
      </c>
      <c r="I177" s="292"/>
      <c r="J177" s="145" t="str">
        <f>IF(I177="","",RANK(I177,Hilfe!$B$1:$B$176,Wettkampfdaten!$G$10))</f>
        <v/>
      </c>
      <c r="K177" s="292"/>
      <c r="L177" s="145" t="str">
        <f>IF(K177="","",RANK(K177,Hilfe!$C$1:$C$176,Wettkampfdaten!$G$11))</f>
        <v/>
      </c>
      <c r="M177" s="292"/>
      <c r="N177" s="145" t="str">
        <f>IF(M177="","",RANK(M177,Hilfe!$D$1:$D$176,Wettkampfdaten!$G$12))</f>
        <v/>
      </c>
      <c r="O177" s="141"/>
      <c r="P177" s="145" t="str">
        <f>IF(O177="","",RANK(O177,Hilfe!$E$1:$E$176,Wettkampfdaten!$G$13))</f>
        <v/>
      </c>
      <c r="Q177" s="141"/>
      <c r="R177" s="145" t="str">
        <f>IF(Q177="","",RANK(Q177,Hilfe!$F$1:$F$176,Wettkampfdaten!$G$14))</f>
        <v/>
      </c>
      <c r="S177" s="175" t="str">
        <f t="shared" si="3"/>
        <v/>
      </c>
      <c r="T177" s="176" t="str">
        <f>IF(S177="","",RANK(S177,Hilfe!$G$1:$G$176,1))</f>
        <v/>
      </c>
      <c r="U177" s="55" t="str">
        <f>Wettkampfdaten!$A$3</f>
        <v>KiLa Wettkampf Altenstadt 2024</v>
      </c>
      <c r="V177" s="56" t="str">
        <f>Wettkampfdaten!$D$3</f>
        <v>08./09.06.2024</v>
      </c>
      <c r="W177" s="58" t="str">
        <f>Wettkampfdaten!$F$3</f>
        <v>Altenstadt</v>
      </c>
      <c r="X177" s="57" t="s">
        <v>30</v>
      </c>
      <c r="Y177" s="24" t="str">
        <f>IF(Wettkampfdaten!$F$9="","",Wettkampfdaten!$F$9)</f>
        <v>Gehen</v>
      </c>
      <c r="Z177" s="24" t="str">
        <f>IF(Wettkampfdaten!$F$10="","",Wettkampfdaten!$F$10)</f>
        <v>5-Sprung</v>
      </c>
      <c r="AA177" s="24" t="str">
        <f>IF(Wettkampfdaten!$F$11="","",Wettkampfdaten!$F$11)</f>
        <v>Schlagwurf (Stab)</v>
      </c>
      <c r="AB177" s="24" t="str">
        <f>IF(Wettkampfdaten!$F$12="","",Wettkampfdaten!$F$12)</f>
        <v>Hindernissprint-Staffel</v>
      </c>
      <c r="AC177" s="24" t="str">
        <f>IF(Wettkampfdaten!$F$13="","",Wettkampfdaten!$F$13)</f>
        <v/>
      </c>
      <c r="AD177" s="24" t="str">
        <f>IF(Wettkampfdaten!$F$14="","",Wettkampfdaten!$F$14)</f>
        <v/>
      </c>
    </row>
    <row r="178" spans="1:30" x14ac:dyDescent="0.2">
      <c r="A178" s="59"/>
      <c r="B178" s="45"/>
      <c r="C178" s="45"/>
      <c r="D178" s="45"/>
      <c r="E178" s="49"/>
      <c r="F178" s="49"/>
      <c r="S178" s="46"/>
      <c r="T178" s="48"/>
      <c r="V178" s="9"/>
    </row>
    <row r="179" spans="1:30" x14ac:dyDescent="0.2">
      <c r="A179" s="59"/>
      <c r="B179" s="45"/>
      <c r="C179" s="45"/>
      <c r="D179" s="45"/>
      <c r="E179" s="49"/>
      <c r="F179" s="49"/>
      <c r="S179" s="46"/>
      <c r="T179" s="46"/>
    </row>
    <row r="180" spans="1:30" x14ac:dyDescent="0.2">
      <c r="A180" s="59"/>
      <c r="B180" s="45"/>
      <c r="C180" s="45"/>
      <c r="D180" s="45"/>
      <c r="E180" s="49"/>
      <c r="F180" s="49"/>
      <c r="S180" s="46"/>
      <c r="T180" s="48"/>
    </row>
    <row r="181" spans="1:30" x14ac:dyDescent="0.2">
      <c r="A181" s="59"/>
      <c r="B181" s="45"/>
      <c r="C181" s="45"/>
      <c r="D181" s="45"/>
      <c r="E181" s="49"/>
      <c r="F181" s="49"/>
      <c r="S181" s="46"/>
      <c r="T181" s="46"/>
    </row>
    <row r="182" spans="1:30" x14ac:dyDescent="0.2">
      <c r="A182" s="59"/>
      <c r="B182" s="45"/>
      <c r="C182" s="45"/>
      <c r="D182" s="45"/>
      <c r="E182" s="49"/>
      <c r="F182" s="49"/>
      <c r="S182" s="46"/>
      <c r="T182" s="48"/>
    </row>
    <row r="183" spans="1:30" x14ac:dyDescent="0.2">
      <c r="A183" s="59"/>
      <c r="B183" s="45"/>
      <c r="C183" s="45"/>
      <c r="D183" s="45"/>
      <c r="E183" s="49"/>
      <c r="F183" s="49"/>
      <c r="S183" s="46"/>
      <c r="T183" s="46"/>
    </row>
    <row r="184" spans="1:30" x14ac:dyDescent="0.2">
      <c r="A184" s="59"/>
      <c r="B184" s="45"/>
      <c r="C184" s="45"/>
      <c r="D184" s="45"/>
      <c r="E184" s="49"/>
      <c r="F184" s="49"/>
      <c r="S184" s="46"/>
      <c r="T184" s="48"/>
    </row>
    <row r="185" spans="1:30" x14ac:dyDescent="0.2">
      <c r="A185" s="59"/>
      <c r="B185" s="45"/>
      <c r="C185" s="45"/>
      <c r="D185" s="45"/>
      <c r="E185" s="49"/>
      <c r="F185" s="49"/>
      <c r="S185" s="46"/>
      <c r="T185" s="46"/>
    </row>
    <row r="186" spans="1:30" x14ac:dyDescent="0.2">
      <c r="A186" s="59"/>
      <c r="B186" s="45"/>
      <c r="C186" s="45"/>
      <c r="D186" s="45"/>
      <c r="E186" s="49"/>
      <c r="F186" s="49"/>
      <c r="S186" s="46"/>
      <c r="T186" s="48"/>
    </row>
    <row r="187" spans="1:30" x14ac:dyDescent="0.2">
      <c r="A187" s="59"/>
      <c r="B187" s="45"/>
      <c r="C187" s="45"/>
      <c r="D187" s="45"/>
      <c r="E187" s="49"/>
      <c r="F187" s="49"/>
      <c r="S187" s="46"/>
      <c r="T187" s="46"/>
    </row>
    <row r="188" spans="1:30" x14ac:dyDescent="0.2">
      <c r="A188" s="59"/>
      <c r="B188" s="45"/>
      <c r="C188" s="45"/>
      <c r="D188" s="45"/>
      <c r="E188" s="49"/>
      <c r="F188" s="49"/>
      <c r="S188" s="46"/>
      <c r="T188" s="48"/>
    </row>
    <row r="189" spans="1:30" x14ac:dyDescent="0.2">
      <c r="A189" s="59"/>
      <c r="B189" s="45"/>
      <c r="C189" s="45"/>
      <c r="D189" s="45"/>
      <c r="E189" s="49"/>
      <c r="F189" s="49"/>
      <c r="S189" s="46"/>
      <c r="T189" s="46"/>
    </row>
    <row r="190" spans="1:30" x14ac:dyDescent="0.2">
      <c r="A190" s="59"/>
      <c r="B190" s="45"/>
      <c r="C190" s="45"/>
      <c r="D190" s="45"/>
      <c r="E190" s="49"/>
      <c r="F190" s="49"/>
      <c r="S190" s="46"/>
      <c r="T190" s="48"/>
    </row>
    <row r="191" spans="1:30" x14ac:dyDescent="0.2">
      <c r="A191" s="59"/>
      <c r="B191" s="45"/>
      <c r="C191" s="45"/>
      <c r="D191" s="45"/>
      <c r="E191" s="49"/>
      <c r="F191" s="49"/>
      <c r="S191" s="46"/>
      <c r="T191" s="46"/>
    </row>
    <row r="192" spans="1:30" x14ac:dyDescent="0.2">
      <c r="A192" s="59"/>
      <c r="B192" s="45"/>
      <c r="C192" s="45"/>
      <c r="D192" s="45"/>
      <c r="E192" s="49"/>
      <c r="F192" s="49"/>
      <c r="S192" s="46"/>
      <c r="T192" s="48"/>
    </row>
    <row r="193" spans="1:20" x14ac:dyDescent="0.2">
      <c r="A193" s="59"/>
      <c r="B193" s="45"/>
      <c r="C193" s="45"/>
      <c r="D193" s="45"/>
      <c r="E193" s="49"/>
      <c r="F193" s="49"/>
      <c r="S193" s="46"/>
      <c r="T193" s="47"/>
    </row>
    <row r="194" spans="1:20" x14ac:dyDescent="0.2">
      <c r="D194" s="45"/>
      <c r="E194" s="49"/>
      <c r="F194" s="49"/>
      <c r="S194" s="46"/>
    </row>
    <row r="195" spans="1:20" x14ac:dyDescent="0.2">
      <c r="D195" s="45"/>
      <c r="E195" s="49"/>
      <c r="F195" s="49"/>
      <c r="S195" s="47"/>
    </row>
    <row r="196" spans="1:20" x14ac:dyDescent="0.2">
      <c r="D196" s="45"/>
      <c r="E196" s="49"/>
      <c r="F196" s="49"/>
      <c r="S196" s="47"/>
    </row>
    <row r="197" spans="1:20" x14ac:dyDescent="0.2">
      <c r="D197" s="45"/>
      <c r="E197" s="49"/>
      <c r="F197" s="49"/>
      <c r="S197" s="47"/>
    </row>
    <row r="198" spans="1:20" x14ac:dyDescent="0.2">
      <c r="D198" s="45"/>
      <c r="E198" s="49"/>
      <c r="F198" s="49"/>
      <c r="S198" s="47"/>
    </row>
    <row r="199" spans="1:20" x14ac:dyDescent="0.2">
      <c r="S199" s="47"/>
    </row>
    <row r="200" spans="1:20" x14ac:dyDescent="0.2">
      <c r="S200" s="47"/>
    </row>
    <row r="201" spans="1:20" x14ac:dyDescent="0.2">
      <c r="S201" s="47"/>
    </row>
    <row r="202" spans="1:20" x14ac:dyDescent="0.2">
      <c r="S202" s="47"/>
    </row>
    <row r="203" spans="1:20" x14ac:dyDescent="0.2">
      <c r="S203" s="47"/>
    </row>
    <row r="204" spans="1:20" x14ac:dyDescent="0.2">
      <c r="S204" s="47"/>
    </row>
    <row r="205" spans="1:20" x14ac:dyDescent="0.2">
      <c r="S205" s="47"/>
    </row>
    <row r="206" spans="1:20" x14ac:dyDescent="0.2">
      <c r="S206" s="47"/>
    </row>
    <row r="207" spans="1:20" x14ac:dyDescent="0.2">
      <c r="S207" s="47"/>
    </row>
    <row r="208" spans="1:20" x14ac:dyDescent="0.2">
      <c r="S208" s="47"/>
    </row>
  </sheetData>
  <sheetProtection sheet="1" objects="1" scenarios="1" autoFilter="0"/>
  <autoFilter ref="E1:F208" xr:uid="{00000000-0009-0000-0000-000007000000}"/>
  <pageMargins left="0.7" right="0.7" top="0.78740157499999996" bottom="0.78740157499999996" header="0.3" footer="0.3"/>
  <pageSetup paperSize="9" orientation="portrait" r:id="rId1"/>
  <headerFooter>
    <oddFooter>&amp;R&amp;1#&amp;"Arial"&amp;9&amp;K737373Sensitivity: Private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7"/>
  <sheetViews>
    <sheetView topLeftCell="A12" workbookViewId="0">
      <selection activeCell="I173" sqref="I173"/>
    </sheetView>
  </sheetViews>
  <sheetFormatPr defaultColWidth="10.89453125" defaultRowHeight="15" x14ac:dyDescent="0.2"/>
  <sheetData>
    <row r="1" spans="1:7" x14ac:dyDescent="0.2">
      <c r="A1" s="51" t="str">
        <f t="array" aca="1" ref="A1" ca="1">IF(ROWS($1:1)&gt;SUBTOTAL(3,'Einzelwertung U12'!G$2:G$177),"",SMALL(IF(SUBTOTAL(3,INDIRECT("'Einzelwertung U12'!G"&amp;ROW($2:$177))),'Einzelwertung U12'!G$2:G$177),ROWS($1:1)))</f>
        <v/>
      </c>
      <c r="B1" s="51" t="str">
        <f t="array" aca="1" ref="B1" ca="1">IF(ROWS($1:1)&gt;SUBTOTAL(3,'Einzelwertung U12'!I$2:I$177),"",SMALL(IF(SUBTOTAL(3,INDIRECT("'Einzelwertung U12'!I"&amp;ROW($2:$177))),'Einzelwertung U12'!I$2:I$177),ROWS($1:1)))</f>
        <v/>
      </c>
      <c r="C1" s="51" t="str">
        <f t="array" aca="1" ref="C1" ca="1">IF(ROWS($1:1)&gt;SUBTOTAL(3,'Einzelwertung U12'!K$2:K$177),"",SMALL(IF(SUBTOTAL(3,INDIRECT("'Einzelwertung U12'!K"&amp;ROW($2:$177))),'Einzelwertung U12'!K$2:K$177),ROWS($1:1)))</f>
        <v/>
      </c>
      <c r="D1" s="51" t="str">
        <f t="array" aca="1" ref="D1" ca="1">IF(ROWS($1:1)&gt;SUBTOTAL(3,'Einzelwertung U12'!M$2:M$177),"",SMALL(IF(SUBTOTAL(3,INDIRECT("'Einzelwertung U12'!M"&amp;ROW($2:$177))),'Einzelwertung U12'!M$2:M$177),ROWS($1:1)))</f>
        <v/>
      </c>
      <c r="E1" s="51" t="str">
        <f t="array" aca="1" ref="E1" ca="1">IF(ROWS($1:1)&gt;SUBTOTAL(3,'Einzelwertung U12'!O$2:O$177),"",SMALL(IF(SUBTOTAL(3,INDIRECT("'Einzelwertung U12'!O"&amp;ROW($2:$177))),'Einzelwertung U12'!O$2:O$177),ROWS($1:1)))</f>
        <v/>
      </c>
      <c r="F1" s="51" t="str">
        <f t="array" aca="1" ref="F1" ca="1">IF(ROWS($1:1)&gt;SUBTOTAL(3,'Einzelwertung U12'!Q$2:Q$177),"",SMALL(IF(SUBTOTAL(3,INDIRECT("'Einzelwertung U12'!Q"&amp;ROW($2:$177))),'Einzelwertung U12'!Q$2:Q$177),ROWS($1:1)))</f>
        <v/>
      </c>
      <c r="G1" s="51" t="str">
        <f t="array" aca="1" ref="G1" ca="1">IF(ROWS($1:1)&gt;SUBTOTAL(3,'Einzelwertung U12'!S$2:S$177),"",IF(OR(A1&lt;&gt;"",B1&lt;&gt;"",C1&lt;&gt;"",D1&lt;&gt;"",E1&lt;&gt;"",F1&lt;&gt;""),SMALL(IF(SUBTOTAL(3,INDIRECT("'Einzelwertung U12'!S"&amp;ROW($2:$177))),'Einzelwertung U12'!S$2:S$177),ROWS($1:1)),""))</f>
        <v/>
      </c>
    </row>
    <row r="2" spans="1:7" x14ac:dyDescent="0.2">
      <c r="A2" s="51" t="str">
        <f t="array" aca="1" ref="A2" ca="1">IF(ROWS($1:2)&gt;SUBTOTAL(3,'Einzelwertung U12'!G$2:G$177),"",SMALL(IF(SUBTOTAL(3,INDIRECT("'Einzelwertung U12'!G"&amp;ROW($2:$177))),'Einzelwertung U12'!G$2:G$177),ROWS($1:2)))</f>
        <v/>
      </c>
      <c r="B2" s="51" t="str">
        <f t="array" aca="1" ref="B2" ca="1">IF(ROWS($1:2)&gt;SUBTOTAL(3,'Einzelwertung U12'!I$2:I$177),"",SMALL(IF(SUBTOTAL(3,INDIRECT("'Einzelwertung U12'!I"&amp;ROW($2:$177))),'Einzelwertung U12'!I$2:I$177),ROWS($1:2)))</f>
        <v/>
      </c>
      <c r="C2" s="51" t="str">
        <f t="array" aca="1" ref="C2" ca="1">IF(ROWS($1:2)&gt;SUBTOTAL(3,'Einzelwertung U12'!K$2:K$177),"",SMALL(IF(SUBTOTAL(3,INDIRECT("'Einzelwertung U12'!K"&amp;ROW($2:$177))),'Einzelwertung U12'!K$2:K$177),ROWS($1:2)))</f>
        <v/>
      </c>
      <c r="D2" s="51" t="str">
        <f t="array" aca="1" ref="D2" ca="1">IF(ROWS($1:2)&gt;SUBTOTAL(3,'Einzelwertung U12'!M$2:M$177),"",SMALL(IF(SUBTOTAL(3,INDIRECT("'Einzelwertung U12'!M"&amp;ROW($2:$177))),'Einzelwertung U12'!M$2:M$177),ROWS($1:2)))</f>
        <v/>
      </c>
      <c r="E2" s="51" t="str">
        <f t="array" aca="1" ref="E2" ca="1">IF(ROWS($1:2)&gt;SUBTOTAL(3,'Einzelwertung U12'!O$2:O$177),"",SMALL(IF(SUBTOTAL(3,INDIRECT("'Einzelwertung U12'!O"&amp;ROW($2:$177))),'Einzelwertung U12'!O$2:O$177),ROWS($1:2)))</f>
        <v/>
      </c>
      <c r="F2" s="51" t="str">
        <f t="array" aca="1" ref="F2" ca="1">IF(ROWS($1:2)&gt;SUBTOTAL(3,'Einzelwertung U12'!Q$2:Q$177),"",SMALL(IF(SUBTOTAL(3,INDIRECT("'Einzelwertung U12'!Q"&amp;ROW($2:$177))),'Einzelwertung U12'!Q$2:Q$177),ROWS($1:2)))</f>
        <v/>
      </c>
      <c r="G2" s="51" t="str">
        <f t="array" aca="1" ref="G2" ca="1">IF(ROWS($1:2)&gt;SUBTOTAL(3,'Einzelwertung U12'!S$2:S$177),"",IF(OR(A2&lt;&gt;"",B2&lt;&gt;"",C2&lt;&gt;"",D2&lt;&gt;"",E2&lt;&gt;"",F2&lt;&gt;""),SMALL(IF(SUBTOTAL(3,INDIRECT("'Einzelwertung U12'!S"&amp;ROW($2:$177))),'Einzelwertung U12'!S$2:S$177),ROWS($1:2)),""))</f>
        <v/>
      </c>
    </row>
    <row r="3" spans="1:7" x14ac:dyDescent="0.2">
      <c r="A3" s="51" t="str">
        <f t="array" aca="1" ref="A3" ca="1">IF(ROWS($1:3)&gt;SUBTOTAL(3,'Einzelwertung U12'!G$2:G$177),"",SMALL(IF(SUBTOTAL(3,INDIRECT("'Einzelwertung U12'!G"&amp;ROW($2:$177))),'Einzelwertung U12'!G$2:G$177),ROWS($1:3)))</f>
        <v/>
      </c>
      <c r="B3" s="51" t="str">
        <f t="array" aca="1" ref="B3" ca="1">IF(ROWS($1:3)&gt;SUBTOTAL(3,'Einzelwertung U12'!I$2:I$177),"",SMALL(IF(SUBTOTAL(3,INDIRECT("'Einzelwertung U12'!I"&amp;ROW($2:$177))),'Einzelwertung U12'!I$2:I$177),ROWS($1:3)))</f>
        <v/>
      </c>
      <c r="C3" s="51" t="str">
        <f t="array" aca="1" ref="C3" ca="1">IF(ROWS($1:3)&gt;SUBTOTAL(3,'Einzelwertung U12'!K$2:K$177),"",SMALL(IF(SUBTOTAL(3,INDIRECT("'Einzelwertung U12'!K"&amp;ROW($2:$177))),'Einzelwertung U12'!K$2:K$177),ROWS($1:3)))</f>
        <v/>
      </c>
      <c r="D3" s="51" t="str">
        <f t="array" aca="1" ref="D3" ca="1">IF(ROWS($1:3)&gt;SUBTOTAL(3,'Einzelwertung U12'!M$2:M$177),"",SMALL(IF(SUBTOTAL(3,INDIRECT("'Einzelwertung U12'!M"&amp;ROW($2:$177))),'Einzelwertung U12'!M$2:M$177),ROWS($1:3)))</f>
        <v/>
      </c>
      <c r="E3" s="51" t="str">
        <f t="array" aca="1" ref="E3" ca="1">IF(ROWS($1:3)&gt;SUBTOTAL(3,'Einzelwertung U12'!O$2:O$177),"",SMALL(IF(SUBTOTAL(3,INDIRECT("'Einzelwertung U12'!O"&amp;ROW($2:$177))),'Einzelwertung U12'!O$2:O$177),ROWS($1:3)))</f>
        <v/>
      </c>
      <c r="F3" s="51" t="str">
        <f t="array" aca="1" ref="F3" ca="1">IF(ROWS($1:3)&gt;SUBTOTAL(3,'Einzelwertung U12'!Q$2:Q$177),"",SMALL(IF(SUBTOTAL(3,INDIRECT("'Einzelwertung U12'!Q"&amp;ROW($2:$177))),'Einzelwertung U12'!Q$2:Q$177),ROWS($1:3)))</f>
        <v/>
      </c>
      <c r="G3" s="51" t="str">
        <f t="array" aca="1" ref="G3" ca="1">IF(ROWS($1:3)&gt;SUBTOTAL(3,'Einzelwertung U12'!S$2:S$177),"",IF(OR(A3&lt;&gt;"",B3&lt;&gt;"",C3&lt;&gt;"",D3&lt;&gt;"",E3&lt;&gt;"",F3&lt;&gt;""),SMALL(IF(SUBTOTAL(3,INDIRECT("'Einzelwertung U12'!S"&amp;ROW($2:$177))),'Einzelwertung U12'!S$2:S$177),ROWS($1:3)),""))</f>
        <v/>
      </c>
    </row>
    <row r="4" spans="1:7" x14ac:dyDescent="0.2">
      <c r="A4" s="51" t="str">
        <f t="array" aca="1" ref="A4" ca="1">IF(ROWS($1:4)&gt;SUBTOTAL(3,'Einzelwertung U12'!G$2:G$177),"",SMALL(IF(SUBTOTAL(3,INDIRECT("'Einzelwertung U12'!G"&amp;ROW($2:$177))),'Einzelwertung U12'!G$2:G$177),ROWS($1:4)))</f>
        <v/>
      </c>
      <c r="B4" s="51" t="str">
        <f t="array" aca="1" ref="B4" ca="1">IF(ROWS($1:4)&gt;SUBTOTAL(3,'Einzelwertung U12'!I$2:I$177),"",SMALL(IF(SUBTOTAL(3,INDIRECT("'Einzelwertung U12'!I"&amp;ROW($2:$177))),'Einzelwertung U12'!I$2:I$177),ROWS($1:4)))</f>
        <v/>
      </c>
      <c r="C4" s="51" t="str">
        <f t="array" aca="1" ref="C4" ca="1">IF(ROWS($1:4)&gt;SUBTOTAL(3,'Einzelwertung U12'!K$2:K$177),"",SMALL(IF(SUBTOTAL(3,INDIRECT("'Einzelwertung U12'!K"&amp;ROW($2:$177))),'Einzelwertung U12'!K$2:K$177),ROWS($1:4)))</f>
        <v/>
      </c>
      <c r="D4" s="51" t="str">
        <f t="array" aca="1" ref="D4" ca="1">IF(ROWS($1:4)&gt;SUBTOTAL(3,'Einzelwertung U12'!M$2:M$177),"",SMALL(IF(SUBTOTAL(3,INDIRECT("'Einzelwertung U12'!M"&amp;ROW($2:$177))),'Einzelwertung U12'!M$2:M$177),ROWS($1:4)))</f>
        <v/>
      </c>
      <c r="E4" s="51" t="str">
        <f t="array" aca="1" ref="E4" ca="1">IF(ROWS($1:4)&gt;SUBTOTAL(3,'Einzelwertung U12'!O$2:O$177),"",SMALL(IF(SUBTOTAL(3,INDIRECT("'Einzelwertung U12'!O"&amp;ROW($2:$177))),'Einzelwertung U12'!O$2:O$177),ROWS($1:4)))</f>
        <v/>
      </c>
      <c r="F4" s="51" t="str">
        <f t="array" aca="1" ref="F4" ca="1">IF(ROWS($1:4)&gt;SUBTOTAL(3,'Einzelwertung U12'!Q$2:Q$177),"",SMALL(IF(SUBTOTAL(3,INDIRECT("'Einzelwertung U12'!Q"&amp;ROW($2:$177))),'Einzelwertung U12'!Q$2:Q$177),ROWS($1:4)))</f>
        <v/>
      </c>
      <c r="G4" s="51" t="str">
        <f t="array" aca="1" ref="G4" ca="1">IF(ROWS($1:4)&gt;SUBTOTAL(3,'Einzelwertung U12'!S$2:S$177),"",IF(OR(A4&lt;&gt;"",B4&lt;&gt;"",C4&lt;&gt;"",D4&lt;&gt;"",E4&lt;&gt;"",F4&lt;&gt;""),SMALL(IF(SUBTOTAL(3,INDIRECT("'Einzelwertung U12'!S"&amp;ROW($2:$177))),'Einzelwertung U12'!S$2:S$177),ROWS($1:4)),""))</f>
        <v/>
      </c>
    </row>
    <row r="5" spans="1:7" x14ac:dyDescent="0.2">
      <c r="A5" s="51" t="str">
        <f t="array" aca="1" ref="A5" ca="1">IF(ROWS($1:5)&gt;SUBTOTAL(3,'Einzelwertung U12'!G$2:G$177),"",SMALL(IF(SUBTOTAL(3,INDIRECT("'Einzelwertung U12'!G"&amp;ROW($2:$177))),'Einzelwertung U12'!G$2:G$177),ROWS($1:5)))</f>
        <v/>
      </c>
      <c r="B5" s="51" t="str">
        <f t="array" aca="1" ref="B5" ca="1">IF(ROWS($1:5)&gt;SUBTOTAL(3,'Einzelwertung U12'!I$2:I$177),"",SMALL(IF(SUBTOTAL(3,INDIRECT("'Einzelwertung U12'!I"&amp;ROW($2:$177))),'Einzelwertung U12'!I$2:I$177),ROWS($1:5)))</f>
        <v/>
      </c>
      <c r="C5" s="51" t="str">
        <f t="array" aca="1" ref="C5" ca="1">IF(ROWS($1:5)&gt;SUBTOTAL(3,'Einzelwertung U12'!K$2:K$177),"",SMALL(IF(SUBTOTAL(3,INDIRECT("'Einzelwertung U12'!K"&amp;ROW($2:$177))),'Einzelwertung U12'!K$2:K$177),ROWS($1:5)))</f>
        <v/>
      </c>
      <c r="D5" s="51" t="str">
        <f t="array" aca="1" ref="D5" ca="1">IF(ROWS($1:5)&gt;SUBTOTAL(3,'Einzelwertung U12'!M$2:M$177),"",SMALL(IF(SUBTOTAL(3,INDIRECT("'Einzelwertung U12'!M"&amp;ROW($2:$177))),'Einzelwertung U12'!M$2:M$177),ROWS($1:5)))</f>
        <v/>
      </c>
      <c r="E5" s="51" t="str">
        <f t="array" aca="1" ref="E5" ca="1">IF(ROWS($1:5)&gt;SUBTOTAL(3,'Einzelwertung U12'!O$2:O$177),"",SMALL(IF(SUBTOTAL(3,INDIRECT("'Einzelwertung U12'!O"&amp;ROW($2:$177))),'Einzelwertung U12'!O$2:O$177),ROWS($1:5)))</f>
        <v/>
      </c>
      <c r="F5" s="51" t="str">
        <f t="array" aca="1" ref="F5" ca="1">IF(ROWS($1:5)&gt;SUBTOTAL(3,'Einzelwertung U12'!Q$2:Q$177),"",SMALL(IF(SUBTOTAL(3,INDIRECT("'Einzelwertung U12'!Q"&amp;ROW($2:$177))),'Einzelwertung U12'!Q$2:Q$177),ROWS($1:5)))</f>
        <v/>
      </c>
      <c r="G5" s="51" t="str">
        <f t="array" aca="1" ref="G5" ca="1">IF(ROWS($1:5)&gt;SUBTOTAL(3,'Einzelwertung U12'!S$2:S$177),"",IF(OR(A5&lt;&gt;"",B5&lt;&gt;"",C5&lt;&gt;"",D5&lt;&gt;"",E5&lt;&gt;"",F5&lt;&gt;""),SMALL(IF(SUBTOTAL(3,INDIRECT("'Einzelwertung U12'!S"&amp;ROW($2:$177))),'Einzelwertung U12'!S$2:S$177),ROWS($1:5)),""))</f>
        <v/>
      </c>
    </row>
    <row r="6" spans="1:7" x14ac:dyDescent="0.2">
      <c r="A6" s="51" t="str">
        <f t="array" aca="1" ref="A6" ca="1">IF(ROWS($1:6)&gt;SUBTOTAL(3,'Einzelwertung U12'!G$2:G$177),"",SMALL(IF(SUBTOTAL(3,INDIRECT("'Einzelwertung U12'!G"&amp;ROW($2:$177))),'Einzelwertung U12'!G$2:G$177),ROWS($1:6)))</f>
        <v/>
      </c>
      <c r="B6" s="51" t="str">
        <f t="array" aca="1" ref="B6" ca="1">IF(ROWS($1:6)&gt;SUBTOTAL(3,'Einzelwertung U12'!I$2:I$177),"",SMALL(IF(SUBTOTAL(3,INDIRECT("'Einzelwertung U12'!I"&amp;ROW($2:$177))),'Einzelwertung U12'!I$2:I$177),ROWS($1:6)))</f>
        <v/>
      </c>
      <c r="C6" s="51" t="str">
        <f t="array" aca="1" ref="C6" ca="1">IF(ROWS($1:6)&gt;SUBTOTAL(3,'Einzelwertung U12'!K$2:K$177),"",SMALL(IF(SUBTOTAL(3,INDIRECT("'Einzelwertung U12'!K"&amp;ROW($2:$177))),'Einzelwertung U12'!K$2:K$177),ROWS($1:6)))</f>
        <v/>
      </c>
      <c r="D6" s="51" t="str">
        <f t="array" aca="1" ref="D6" ca="1">IF(ROWS($1:6)&gt;SUBTOTAL(3,'Einzelwertung U12'!M$2:M$177),"",SMALL(IF(SUBTOTAL(3,INDIRECT("'Einzelwertung U12'!M"&amp;ROW($2:$177))),'Einzelwertung U12'!M$2:M$177),ROWS($1:6)))</f>
        <v/>
      </c>
      <c r="E6" s="51" t="str">
        <f t="array" aca="1" ref="E6" ca="1">IF(ROWS($1:6)&gt;SUBTOTAL(3,'Einzelwertung U12'!O$2:O$177),"",SMALL(IF(SUBTOTAL(3,INDIRECT("'Einzelwertung U12'!O"&amp;ROW($2:$177))),'Einzelwertung U12'!O$2:O$177),ROWS($1:6)))</f>
        <v/>
      </c>
      <c r="F6" s="51" t="str">
        <f t="array" aca="1" ref="F6" ca="1">IF(ROWS($1:6)&gt;SUBTOTAL(3,'Einzelwertung U12'!Q$2:Q$177),"",SMALL(IF(SUBTOTAL(3,INDIRECT("'Einzelwertung U12'!Q"&amp;ROW($2:$177))),'Einzelwertung U12'!Q$2:Q$177),ROWS($1:6)))</f>
        <v/>
      </c>
      <c r="G6" s="51" t="str">
        <f t="array" aca="1" ref="G6" ca="1">IF(ROWS($1:6)&gt;SUBTOTAL(3,'Einzelwertung U12'!S$2:S$177),"",IF(OR(A6&lt;&gt;"",B6&lt;&gt;"",C6&lt;&gt;"",D6&lt;&gt;"",E6&lt;&gt;"",F6&lt;&gt;""),SMALL(IF(SUBTOTAL(3,INDIRECT("'Einzelwertung U12'!S"&amp;ROW($2:$177))),'Einzelwertung U12'!S$2:S$177),ROWS($1:6)),""))</f>
        <v/>
      </c>
    </row>
    <row r="7" spans="1:7" x14ac:dyDescent="0.2">
      <c r="A7" s="51" t="str">
        <f t="array" aca="1" ref="A7" ca="1">IF(ROWS($1:7)&gt;SUBTOTAL(3,'Einzelwertung U12'!G$2:G$177),"",SMALL(IF(SUBTOTAL(3,INDIRECT("'Einzelwertung U12'!G"&amp;ROW($2:$177))),'Einzelwertung U12'!G$2:G$177),ROWS($1:7)))</f>
        <v/>
      </c>
      <c r="B7" s="51" t="str">
        <f t="array" aca="1" ref="B7" ca="1">IF(ROWS($1:7)&gt;SUBTOTAL(3,'Einzelwertung U12'!I$2:I$177),"",SMALL(IF(SUBTOTAL(3,INDIRECT("'Einzelwertung U12'!I"&amp;ROW($2:$177))),'Einzelwertung U12'!I$2:I$177),ROWS($1:7)))</f>
        <v/>
      </c>
      <c r="C7" s="51" t="str">
        <f t="array" aca="1" ref="C7" ca="1">IF(ROWS($1:7)&gt;SUBTOTAL(3,'Einzelwertung U12'!K$2:K$177),"",SMALL(IF(SUBTOTAL(3,INDIRECT("'Einzelwertung U12'!K"&amp;ROW($2:$177))),'Einzelwertung U12'!K$2:K$177),ROWS($1:7)))</f>
        <v/>
      </c>
      <c r="D7" s="51" t="str">
        <f t="array" aca="1" ref="D7" ca="1">IF(ROWS($1:7)&gt;SUBTOTAL(3,'Einzelwertung U12'!M$2:M$177),"",SMALL(IF(SUBTOTAL(3,INDIRECT("'Einzelwertung U12'!M"&amp;ROW($2:$177))),'Einzelwertung U12'!M$2:M$177),ROWS($1:7)))</f>
        <v/>
      </c>
      <c r="E7" s="51" t="str">
        <f t="array" aca="1" ref="E7" ca="1">IF(ROWS($1:7)&gt;SUBTOTAL(3,'Einzelwertung U12'!O$2:O$177),"",SMALL(IF(SUBTOTAL(3,INDIRECT("'Einzelwertung U12'!O"&amp;ROW($2:$177))),'Einzelwertung U12'!O$2:O$177),ROWS($1:7)))</f>
        <v/>
      </c>
      <c r="F7" s="51" t="str">
        <f t="array" aca="1" ref="F7" ca="1">IF(ROWS($1:7)&gt;SUBTOTAL(3,'Einzelwertung U12'!Q$2:Q$177),"",SMALL(IF(SUBTOTAL(3,INDIRECT("'Einzelwertung U12'!Q"&amp;ROW($2:$177))),'Einzelwertung U12'!Q$2:Q$177),ROWS($1:7)))</f>
        <v/>
      </c>
      <c r="G7" s="51" t="str">
        <f t="array" aca="1" ref="G7" ca="1">IF(ROWS($1:7)&gt;SUBTOTAL(3,'Einzelwertung U12'!S$2:S$177),"",IF(OR(A7&lt;&gt;"",B7&lt;&gt;"",C7&lt;&gt;"",D7&lt;&gt;"",E7&lt;&gt;"",F7&lt;&gt;""),SMALL(IF(SUBTOTAL(3,INDIRECT("'Einzelwertung U12'!S"&amp;ROW($2:$177))),'Einzelwertung U12'!S$2:S$177),ROWS($1:7)),""))</f>
        <v/>
      </c>
    </row>
    <row r="8" spans="1:7" x14ac:dyDescent="0.2">
      <c r="A8" s="51" t="str">
        <f t="array" aca="1" ref="A8" ca="1">IF(ROWS($1:8)&gt;SUBTOTAL(3,'Einzelwertung U12'!G$2:G$177),"",SMALL(IF(SUBTOTAL(3,INDIRECT("'Einzelwertung U12'!G"&amp;ROW($2:$177))),'Einzelwertung U12'!G$2:G$177),ROWS($1:8)))</f>
        <v/>
      </c>
      <c r="B8" s="51" t="str">
        <f t="array" aca="1" ref="B8" ca="1">IF(ROWS($1:8)&gt;SUBTOTAL(3,'Einzelwertung U12'!I$2:I$177),"",SMALL(IF(SUBTOTAL(3,INDIRECT("'Einzelwertung U12'!I"&amp;ROW($2:$177))),'Einzelwertung U12'!I$2:I$177),ROWS($1:8)))</f>
        <v/>
      </c>
      <c r="C8" s="51" t="str">
        <f t="array" aca="1" ref="C8" ca="1">IF(ROWS($1:8)&gt;SUBTOTAL(3,'Einzelwertung U12'!K$2:K$177),"",SMALL(IF(SUBTOTAL(3,INDIRECT("'Einzelwertung U12'!K"&amp;ROW($2:$177))),'Einzelwertung U12'!K$2:K$177),ROWS($1:8)))</f>
        <v/>
      </c>
      <c r="D8" s="51" t="str">
        <f t="array" aca="1" ref="D8" ca="1">IF(ROWS($1:8)&gt;SUBTOTAL(3,'Einzelwertung U12'!M$2:M$177),"",SMALL(IF(SUBTOTAL(3,INDIRECT("'Einzelwertung U12'!M"&amp;ROW($2:$177))),'Einzelwertung U12'!M$2:M$177),ROWS($1:8)))</f>
        <v/>
      </c>
      <c r="E8" s="51" t="str">
        <f t="array" aca="1" ref="E8" ca="1">IF(ROWS($1:8)&gt;SUBTOTAL(3,'Einzelwertung U12'!O$2:O$177),"",SMALL(IF(SUBTOTAL(3,INDIRECT("'Einzelwertung U12'!O"&amp;ROW($2:$177))),'Einzelwertung U12'!O$2:O$177),ROWS($1:8)))</f>
        <v/>
      </c>
      <c r="F8" s="51" t="str">
        <f t="array" aca="1" ref="F8" ca="1">IF(ROWS($1:8)&gt;SUBTOTAL(3,'Einzelwertung U12'!Q$2:Q$177),"",SMALL(IF(SUBTOTAL(3,INDIRECT("'Einzelwertung U12'!Q"&amp;ROW($2:$177))),'Einzelwertung U12'!Q$2:Q$177),ROWS($1:8)))</f>
        <v/>
      </c>
      <c r="G8" s="51" t="str">
        <f t="array" aca="1" ref="G8" ca="1">IF(ROWS($1:8)&gt;SUBTOTAL(3,'Einzelwertung U12'!S$2:S$177),"",IF(OR(A8&lt;&gt;"",B8&lt;&gt;"",C8&lt;&gt;"",D8&lt;&gt;"",E8&lt;&gt;"",F8&lt;&gt;""),SMALL(IF(SUBTOTAL(3,INDIRECT("'Einzelwertung U12'!S"&amp;ROW($2:$177))),'Einzelwertung U12'!S$2:S$177),ROWS($1:8)),""))</f>
        <v/>
      </c>
    </row>
    <row r="9" spans="1:7" x14ac:dyDescent="0.2">
      <c r="A9" s="51" t="str">
        <f t="array" aca="1" ref="A9" ca="1">IF(ROWS($1:9)&gt;SUBTOTAL(3,'Einzelwertung U12'!G$2:G$177),"",SMALL(IF(SUBTOTAL(3,INDIRECT("'Einzelwertung U12'!G"&amp;ROW($2:$177))),'Einzelwertung U12'!G$2:G$177),ROWS($1:9)))</f>
        <v/>
      </c>
      <c r="B9" s="51" t="str">
        <f t="array" aca="1" ref="B9" ca="1">IF(ROWS($1:9)&gt;SUBTOTAL(3,'Einzelwertung U12'!I$2:I$177),"",SMALL(IF(SUBTOTAL(3,INDIRECT("'Einzelwertung U12'!I"&amp;ROW($2:$177))),'Einzelwertung U12'!I$2:I$177),ROWS($1:9)))</f>
        <v/>
      </c>
      <c r="C9" s="51" t="str">
        <f t="array" aca="1" ref="C9" ca="1">IF(ROWS($1:9)&gt;SUBTOTAL(3,'Einzelwertung U12'!K$2:K$177),"",SMALL(IF(SUBTOTAL(3,INDIRECT("'Einzelwertung U12'!K"&amp;ROW($2:$177))),'Einzelwertung U12'!K$2:K$177),ROWS($1:9)))</f>
        <v/>
      </c>
      <c r="D9" s="51" t="str">
        <f t="array" aca="1" ref="D9" ca="1">IF(ROWS($1:9)&gt;SUBTOTAL(3,'Einzelwertung U12'!M$2:M$177),"",SMALL(IF(SUBTOTAL(3,INDIRECT("'Einzelwertung U12'!M"&amp;ROW($2:$177))),'Einzelwertung U12'!M$2:M$177),ROWS($1:9)))</f>
        <v/>
      </c>
      <c r="E9" s="51" t="str">
        <f t="array" aca="1" ref="E9" ca="1">IF(ROWS($1:9)&gt;SUBTOTAL(3,'Einzelwertung U12'!O$2:O$177),"",SMALL(IF(SUBTOTAL(3,INDIRECT("'Einzelwertung U12'!O"&amp;ROW($2:$177))),'Einzelwertung U12'!O$2:O$177),ROWS($1:9)))</f>
        <v/>
      </c>
      <c r="F9" s="51" t="str">
        <f t="array" aca="1" ref="F9" ca="1">IF(ROWS($1:9)&gt;SUBTOTAL(3,'Einzelwertung U12'!Q$2:Q$177),"",SMALL(IF(SUBTOTAL(3,INDIRECT("'Einzelwertung U12'!Q"&amp;ROW($2:$177))),'Einzelwertung U12'!Q$2:Q$177),ROWS($1:9)))</f>
        <v/>
      </c>
      <c r="G9" s="51" t="str">
        <f t="array" aca="1" ref="G9" ca="1">IF(ROWS($1:9)&gt;SUBTOTAL(3,'Einzelwertung U12'!S$2:S$177),"",IF(OR(A9&lt;&gt;"",B9&lt;&gt;"",C9&lt;&gt;"",D9&lt;&gt;"",E9&lt;&gt;"",F9&lt;&gt;""),SMALL(IF(SUBTOTAL(3,INDIRECT("'Einzelwertung U12'!S"&amp;ROW($2:$177))),'Einzelwertung U12'!S$2:S$177),ROWS($1:9)),""))</f>
        <v/>
      </c>
    </row>
    <row r="10" spans="1:7" x14ac:dyDescent="0.2">
      <c r="A10" s="51" t="str">
        <f t="array" aca="1" ref="A10" ca="1">IF(ROWS($1:10)&gt;SUBTOTAL(3,'Einzelwertung U12'!G$2:G$177),"",SMALL(IF(SUBTOTAL(3,INDIRECT("'Einzelwertung U12'!G"&amp;ROW($2:$177))),'Einzelwertung U12'!G$2:G$177),ROWS($1:10)))</f>
        <v/>
      </c>
      <c r="B10" s="51" t="str">
        <f t="array" aca="1" ref="B10" ca="1">IF(ROWS($1:10)&gt;SUBTOTAL(3,'Einzelwertung U12'!I$2:I$177),"",SMALL(IF(SUBTOTAL(3,INDIRECT("'Einzelwertung U12'!I"&amp;ROW($2:$177))),'Einzelwertung U12'!I$2:I$177),ROWS($1:10)))</f>
        <v/>
      </c>
      <c r="C10" s="51" t="str">
        <f t="array" aca="1" ref="C10" ca="1">IF(ROWS($1:10)&gt;SUBTOTAL(3,'Einzelwertung U12'!K$2:K$177),"",SMALL(IF(SUBTOTAL(3,INDIRECT("'Einzelwertung U12'!K"&amp;ROW($2:$177))),'Einzelwertung U12'!K$2:K$177),ROWS($1:10)))</f>
        <v/>
      </c>
      <c r="D10" s="51" t="str">
        <f t="array" aca="1" ref="D10" ca="1">IF(ROWS($1:10)&gt;SUBTOTAL(3,'Einzelwertung U12'!M$2:M$177),"",SMALL(IF(SUBTOTAL(3,INDIRECT("'Einzelwertung U12'!M"&amp;ROW($2:$177))),'Einzelwertung U12'!M$2:M$177),ROWS($1:10)))</f>
        <v/>
      </c>
      <c r="E10" s="51" t="str">
        <f t="array" aca="1" ref="E10" ca="1">IF(ROWS($1:10)&gt;SUBTOTAL(3,'Einzelwertung U12'!O$2:O$177),"",SMALL(IF(SUBTOTAL(3,INDIRECT("'Einzelwertung U12'!O"&amp;ROW($2:$177))),'Einzelwertung U12'!O$2:O$177),ROWS($1:10)))</f>
        <v/>
      </c>
      <c r="F10" s="51" t="str">
        <f t="array" aca="1" ref="F10" ca="1">IF(ROWS($1:10)&gt;SUBTOTAL(3,'Einzelwertung U12'!Q$2:Q$177),"",SMALL(IF(SUBTOTAL(3,INDIRECT("'Einzelwertung U12'!Q"&amp;ROW($2:$177))),'Einzelwertung U12'!Q$2:Q$177),ROWS($1:10)))</f>
        <v/>
      </c>
      <c r="G10" s="51" t="str">
        <f t="array" aca="1" ref="G10" ca="1">IF(ROWS($1:10)&gt;SUBTOTAL(3,'Einzelwertung U12'!S$2:S$177),"",IF(OR(A10&lt;&gt;"",B10&lt;&gt;"",C10&lt;&gt;"",D10&lt;&gt;"",E10&lt;&gt;"",F10&lt;&gt;""),SMALL(IF(SUBTOTAL(3,INDIRECT("'Einzelwertung U12'!S"&amp;ROW($2:$177))),'Einzelwertung U12'!S$2:S$177),ROWS($1:10)),""))</f>
        <v/>
      </c>
    </row>
    <row r="11" spans="1:7" x14ac:dyDescent="0.2">
      <c r="A11" s="51" t="str">
        <f t="array" aca="1" ref="A11" ca="1">IF(ROWS($1:11)&gt;SUBTOTAL(3,'Einzelwertung U12'!G$2:G$177),"",SMALL(IF(SUBTOTAL(3,INDIRECT("'Einzelwertung U12'!G"&amp;ROW($2:$177))),'Einzelwertung U12'!G$2:G$177),ROWS($1:11)))</f>
        <v/>
      </c>
      <c r="B11" s="51" t="str">
        <f t="array" aca="1" ref="B11" ca="1">IF(ROWS($1:11)&gt;SUBTOTAL(3,'Einzelwertung U12'!I$2:I$177),"",SMALL(IF(SUBTOTAL(3,INDIRECT("'Einzelwertung U12'!I"&amp;ROW($2:$177))),'Einzelwertung U12'!I$2:I$177),ROWS($1:11)))</f>
        <v/>
      </c>
      <c r="C11" s="51" t="str">
        <f t="array" aca="1" ref="C11" ca="1">IF(ROWS($1:11)&gt;SUBTOTAL(3,'Einzelwertung U12'!K$2:K$177),"",SMALL(IF(SUBTOTAL(3,INDIRECT("'Einzelwertung U12'!K"&amp;ROW($2:$177))),'Einzelwertung U12'!K$2:K$177),ROWS($1:11)))</f>
        <v/>
      </c>
      <c r="D11" s="51" t="str">
        <f t="array" aca="1" ref="D11" ca="1">IF(ROWS($1:11)&gt;SUBTOTAL(3,'Einzelwertung U12'!M$2:M$177),"",SMALL(IF(SUBTOTAL(3,INDIRECT("'Einzelwertung U12'!M"&amp;ROW($2:$177))),'Einzelwertung U12'!M$2:M$177),ROWS($1:11)))</f>
        <v/>
      </c>
      <c r="E11" s="51" t="str">
        <f t="array" aca="1" ref="E11" ca="1">IF(ROWS($1:11)&gt;SUBTOTAL(3,'Einzelwertung U12'!O$2:O$177),"",SMALL(IF(SUBTOTAL(3,INDIRECT("'Einzelwertung U12'!O"&amp;ROW($2:$177))),'Einzelwertung U12'!O$2:O$177),ROWS($1:11)))</f>
        <v/>
      </c>
      <c r="F11" s="51" t="str">
        <f t="array" aca="1" ref="F11" ca="1">IF(ROWS($1:11)&gt;SUBTOTAL(3,'Einzelwertung U12'!Q$2:Q$177),"",SMALL(IF(SUBTOTAL(3,INDIRECT("'Einzelwertung U12'!Q"&amp;ROW($2:$177))),'Einzelwertung U12'!Q$2:Q$177),ROWS($1:11)))</f>
        <v/>
      </c>
      <c r="G11" s="51" t="str">
        <f t="array" aca="1" ref="G11" ca="1">IF(ROWS($1:11)&gt;SUBTOTAL(3,'Einzelwertung U12'!S$2:S$177),"",IF(OR(A11&lt;&gt;"",B11&lt;&gt;"",C11&lt;&gt;"",D11&lt;&gt;"",E11&lt;&gt;"",F11&lt;&gt;""),SMALL(IF(SUBTOTAL(3,INDIRECT("'Einzelwertung U12'!S"&amp;ROW($2:$177))),'Einzelwertung U12'!S$2:S$177),ROWS($1:11)),""))</f>
        <v/>
      </c>
    </row>
    <row r="12" spans="1:7" x14ac:dyDescent="0.2">
      <c r="A12" s="51" t="str">
        <f t="array" aca="1" ref="A12" ca="1">IF(ROWS($1:12)&gt;SUBTOTAL(3,'Einzelwertung U12'!G$2:G$177),"",SMALL(IF(SUBTOTAL(3,INDIRECT("'Einzelwertung U12'!G"&amp;ROW($2:$177))),'Einzelwertung U12'!G$2:G$177),ROWS($1:12)))</f>
        <v/>
      </c>
      <c r="B12" s="51" t="str">
        <f t="array" aca="1" ref="B12" ca="1">IF(ROWS($1:12)&gt;SUBTOTAL(3,'Einzelwertung U12'!I$2:I$177),"",SMALL(IF(SUBTOTAL(3,INDIRECT("'Einzelwertung U12'!I"&amp;ROW($2:$177))),'Einzelwertung U12'!I$2:I$177),ROWS($1:12)))</f>
        <v/>
      </c>
      <c r="C12" s="51" t="str">
        <f t="array" aca="1" ref="C12" ca="1">IF(ROWS($1:12)&gt;SUBTOTAL(3,'Einzelwertung U12'!K$2:K$177),"",SMALL(IF(SUBTOTAL(3,INDIRECT("'Einzelwertung U12'!K"&amp;ROW($2:$177))),'Einzelwertung U12'!K$2:K$177),ROWS($1:12)))</f>
        <v/>
      </c>
      <c r="D12" s="51" t="str">
        <f t="array" aca="1" ref="D12" ca="1">IF(ROWS($1:12)&gt;SUBTOTAL(3,'Einzelwertung U12'!M$2:M$177),"",SMALL(IF(SUBTOTAL(3,INDIRECT("'Einzelwertung U12'!M"&amp;ROW($2:$177))),'Einzelwertung U12'!M$2:M$177),ROWS($1:12)))</f>
        <v/>
      </c>
      <c r="E12" s="51" t="str">
        <f t="array" aca="1" ref="E12" ca="1">IF(ROWS($1:12)&gt;SUBTOTAL(3,'Einzelwertung U12'!O$2:O$177),"",SMALL(IF(SUBTOTAL(3,INDIRECT("'Einzelwertung U12'!O"&amp;ROW($2:$177))),'Einzelwertung U12'!O$2:O$177),ROWS($1:12)))</f>
        <v/>
      </c>
      <c r="F12" s="51" t="str">
        <f t="array" aca="1" ref="F12" ca="1">IF(ROWS($1:12)&gt;SUBTOTAL(3,'Einzelwertung U12'!Q$2:Q$177),"",SMALL(IF(SUBTOTAL(3,INDIRECT("'Einzelwertung U12'!Q"&amp;ROW($2:$177))),'Einzelwertung U12'!Q$2:Q$177),ROWS($1:12)))</f>
        <v/>
      </c>
      <c r="G12" s="51" t="str">
        <f t="array" aca="1" ref="G12" ca="1">IF(ROWS($1:12)&gt;SUBTOTAL(3,'Einzelwertung U12'!S$2:S$177),"",IF(OR(A12&lt;&gt;"",B12&lt;&gt;"",C12&lt;&gt;"",D12&lt;&gt;"",E12&lt;&gt;"",F12&lt;&gt;""),SMALL(IF(SUBTOTAL(3,INDIRECT("'Einzelwertung U12'!S"&amp;ROW($2:$177))),'Einzelwertung U12'!S$2:S$177),ROWS($1:12)),""))</f>
        <v/>
      </c>
    </row>
    <row r="13" spans="1:7" x14ac:dyDescent="0.2">
      <c r="A13" s="51" t="str">
        <f t="array" aca="1" ref="A13" ca="1">IF(ROWS($1:13)&gt;SUBTOTAL(3,'Einzelwertung U12'!G$2:G$177),"",SMALL(IF(SUBTOTAL(3,INDIRECT("'Einzelwertung U12'!G"&amp;ROW($2:$177))),'Einzelwertung U12'!G$2:G$177),ROWS($1:13)))</f>
        <v/>
      </c>
      <c r="B13" s="51" t="str">
        <f t="array" aca="1" ref="B13" ca="1">IF(ROWS($1:13)&gt;SUBTOTAL(3,'Einzelwertung U12'!I$2:I$177),"",SMALL(IF(SUBTOTAL(3,INDIRECT("'Einzelwertung U12'!I"&amp;ROW($2:$177))),'Einzelwertung U12'!I$2:I$177),ROWS($1:13)))</f>
        <v/>
      </c>
      <c r="C13" s="51" t="str">
        <f t="array" aca="1" ref="C13" ca="1">IF(ROWS($1:13)&gt;SUBTOTAL(3,'Einzelwertung U12'!K$2:K$177),"",SMALL(IF(SUBTOTAL(3,INDIRECT("'Einzelwertung U12'!K"&amp;ROW($2:$177))),'Einzelwertung U12'!K$2:K$177),ROWS($1:13)))</f>
        <v/>
      </c>
      <c r="D13" s="51" t="str">
        <f t="array" aca="1" ref="D13" ca="1">IF(ROWS($1:13)&gt;SUBTOTAL(3,'Einzelwertung U12'!M$2:M$177),"",SMALL(IF(SUBTOTAL(3,INDIRECT("'Einzelwertung U12'!M"&amp;ROW($2:$177))),'Einzelwertung U12'!M$2:M$177),ROWS($1:13)))</f>
        <v/>
      </c>
      <c r="E13" s="51" t="str">
        <f t="array" aca="1" ref="E13" ca="1">IF(ROWS($1:13)&gt;SUBTOTAL(3,'Einzelwertung U12'!O$2:O$177),"",SMALL(IF(SUBTOTAL(3,INDIRECT("'Einzelwertung U12'!O"&amp;ROW($2:$177))),'Einzelwertung U12'!O$2:O$177),ROWS($1:13)))</f>
        <v/>
      </c>
      <c r="F13" s="51" t="str">
        <f t="array" aca="1" ref="F13" ca="1">IF(ROWS($1:13)&gt;SUBTOTAL(3,'Einzelwertung U12'!Q$2:Q$177),"",SMALL(IF(SUBTOTAL(3,INDIRECT("'Einzelwertung U12'!Q"&amp;ROW($2:$177))),'Einzelwertung U12'!Q$2:Q$177),ROWS($1:13)))</f>
        <v/>
      </c>
      <c r="G13" s="51" t="str">
        <f t="array" aca="1" ref="G13" ca="1">IF(ROWS($1:13)&gt;SUBTOTAL(3,'Einzelwertung U12'!S$2:S$177),"",IF(OR(A13&lt;&gt;"",B13&lt;&gt;"",C13&lt;&gt;"",D13&lt;&gt;"",E13&lt;&gt;"",F13&lt;&gt;""),SMALL(IF(SUBTOTAL(3,INDIRECT("'Einzelwertung U12'!S"&amp;ROW($2:$177))),'Einzelwertung U12'!S$2:S$177),ROWS($1:13)),""))</f>
        <v/>
      </c>
    </row>
    <row r="14" spans="1:7" x14ac:dyDescent="0.2">
      <c r="A14" s="51" t="str">
        <f t="array" aca="1" ref="A14" ca="1">IF(ROWS($1:14)&gt;SUBTOTAL(3,'Einzelwertung U12'!G$2:G$177),"",SMALL(IF(SUBTOTAL(3,INDIRECT("'Einzelwertung U12'!G"&amp;ROW($2:$177))),'Einzelwertung U12'!G$2:G$177),ROWS($1:14)))</f>
        <v/>
      </c>
      <c r="B14" s="51" t="str">
        <f t="array" aca="1" ref="B14" ca="1">IF(ROWS($1:14)&gt;SUBTOTAL(3,'Einzelwertung U12'!I$2:I$177),"",SMALL(IF(SUBTOTAL(3,INDIRECT("'Einzelwertung U12'!I"&amp;ROW($2:$177))),'Einzelwertung U12'!I$2:I$177),ROWS($1:14)))</f>
        <v/>
      </c>
      <c r="C14" s="51" t="str">
        <f t="array" aca="1" ref="C14" ca="1">IF(ROWS($1:14)&gt;SUBTOTAL(3,'Einzelwertung U12'!K$2:K$177),"",SMALL(IF(SUBTOTAL(3,INDIRECT("'Einzelwertung U12'!K"&amp;ROW($2:$177))),'Einzelwertung U12'!K$2:K$177),ROWS($1:14)))</f>
        <v/>
      </c>
      <c r="D14" s="51" t="str">
        <f t="array" aca="1" ref="D14" ca="1">IF(ROWS($1:14)&gt;SUBTOTAL(3,'Einzelwertung U12'!M$2:M$177),"",SMALL(IF(SUBTOTAL(3,INDIRECT("'Einzelwertung U12'!M"&amp;ROW($2:$177))),'Einzelwertung U12'!M$2:M$177),ROWS($1:14)))</f>
        <v/>
      </c>
      <c r="E14" s="51" t="str">
        <f t="array" aca="1" ref="E14" ca="1">IF(ROWS($1:14)&gt;SUBTOTAL(3,'Einzelwertung U12'!O$2:O$177),"",SMALL(IF(SUBTOTAL(3,INDIRECT("'Einzelwertung U12'!O"&amp;ROW($2:$177))),'Einzelwertung U12'!O$2:O$177),ROWS($1:14)))</f>
        <v/>
      </c>
      <c r="F14" s="51" t="str">
        <f t="array" aca="1" ref="F14" ca="1">IF(ROWS($1:14)&gt;SUBTOTAL(3,'Einzelwertung U12'!Q$2:Q$177),"",SMALL(IF(SUBTOTAL(3,INDIRECT("'Einzelwertung U12'!Q"&amp;ROW($2:$177))),'Einzelwertung U12'!Q$2:Q$177),ROWS($1:14)))</f>
        <v/>
      </c>
      <c r="G14" s="51" t="str">
        <f t="array" aca="1" ref="G14" ca="1">IF(ROWS($1:14)&gt;SUBTOTAL(3,'Einzelwertung U12'!S$2:S$177),"",IF(OR(A14&lt;&gt;"",B14&lt;&gt;"",C14&lt;&gt;"",D14&lt;&gt;"",E14&lt;&gt;"",F14&lt;&gt;""),SMALL(IF(SUBTOTAL(3,INDIRECT("'Einzelwertung U12'!S"&amp;ROW($2:$177))),'Einzelwertung U12'!S$2:S$177),ROWS($1:14)),""))</f>
        <v/>
      </c>
    </row>
    <row r="15" spans="1:7" x14ac:dyDescent="0.2">
      <c r="A15" s="51" t="str">
        <f t="array" aca="1" ref="A15" ca="1">IF(ROWS($1:15)&gt;SUBTOTAL(3,'Einzelwertung U12'!G$2:G$177),"",SMALL(IF(SUBTOTAL(3,INDIRECT("'Einzelwertung U12'!G"&amp;ROW($2:$177))),'Einzelwertung U12'!G$2:G$177),ROWS($1:15)))</f>
        <v/>
      </c>
      <c r="B15" s="51" t="str">
        <f t="array" aca="1" ref="B15" ca="1">IF(ROWS($1:15)&gt;SUBTOTAL(3,'Einzelwertung U12'!I$2:I$177),"",SMALL(IF(SUBTOTAL(3,INDIRECT("'Einzelwertung U12'!I"&amp;ROW($2:$177))),'Einzelwertung U12'!I$2:I$177),ROWS($1:15)))</f>
        <v/>
      </c>
      <c r="C15" s="51" t="str">
        <f t="array" aca="1" ref="C15" ca="1">IF(ROWS($1:15)&gt;SUBTOTAL(3,'Einzelwertung U12'!K$2:K$177),"",SMALL(IF(SUBTOTAL(3,INDIRECT("'Einzelwertung U12'!K"&amp;ROW($2:$177))),'Einzelwertung U12'!K$2:K$177),ROWS($1:15)))</f>
        <v/>
      </c>
      <c r="D15" s="51" t="str">
        <f t="array" aca="1" ref="D15" ca="1">IF(ROWS($1:15)&gt;SUBTOTAL(3,'Einzelwertung U12'!M$2:M$177),"",SMALL(IF(SUBTOTAL(3,INDIRECT("'Einzelwertung U12'!M"&amp;ROW($2:$177))),'Einzelwertung U12'!M$2:M$177),ROWS($1:15)))</f>
        <v/>
      </c>
      <c r="E15" s="51" t="str">
        <f t="array" aca="1" ref="E15" ca="1">IF(ROWS($1:15)&gt;SUBTOTAL(3,'Einzelwertung U12'!O$2:O$177),"",SMALL(IF(SUBTOTAL(3,INDIRECT("'Einzelwertung U12'!O"&amp;ROW($2:$177))),'Einzelwertung U12'!O$2:O$177),ROWS($1:15)))</f>
        <v/>
      </c>
      <c r="F15" s="51" t="str">
        <f t="array" aca="1" ref="F15" ca="1">IF(ROWS($1:15)&gt;SUBTOTAL(3,'Einzelwertung U12'!Q$2:Q$177),"",SMALL(IF(SUBTOTAL(3,INDIRECT("'Einzelwertung U12'!Q"&amp;ROW($2:$177))),'Einzelwertung U12'!Q$2:Q$177),ROWS($1:15)))</f>
        <v/>
      </c>
      <c r="G15" s="51" t="str">
        <f t="array" aca="1" ref="G15" ca="1">IF(ROWS($1:15)&gt;SUBTOTAL(3,'Einzelwertung U12'!S$2:S$177),"",IF(OR(A15&lt;&gt;"",B15&lt;&gt;"",C15&lt;&gt;"",D15&lt;&gt;"",E15&lt;&gt;"",F15&lt;&gt;""),SMALL(IF(SUBTOTAL(3,INDIRECT("'Einzelwertung U12'!S"&amp;ROW($2:$177))),'Einzelwertung U12'!S$2:S$177),ROWS($1:15)),""))</f>
        <v/>
      </c>
    </row>
    <row r="16" spans="1:7" x14ac:dyDescent="0.2">
      <c r="A16" s="51" t="str">
        <f t="array" aca="1" ref="A16" ca="1">IF(ROWS($1:16)&gt;SUBTOTAL(3,'Einzelwertung U12'!G$2:G$177),"",SMALL(IF(SUBTOTAL(3,INDIRECT("'Einzelwertung U12'!G"&amp;ROW($2:$177))),'Einzelwertung U12'!G$2:G$177),ROWS($1:16)))</f>
        <v/>
      </c>
      <c r="B16" s="51" t="str">
        <f t="array" aca="1" ref="B16" ca="1">IF(ROWS($1:16)&gt;SUBTOTAL(3,'Einzelwertung U12'!I$2:I$177),"",SMALL(IF(SUBTOTAL(3,INDIRECT("'Einzelwertung U12'!I"&amp;ROW($2:$177))),'Einzelwertung U12'!I$2:I$177),ROWS($1:16)))</f>
        <v/>
      </c>
      <c r="C16" s="51" t="str">
        <f t="array" aca="1" ref="C16" ca="1">IF(ROWS($1:16)&gt;SUBTOTAL(3,'Einzelwertung U12'!K$2:K$177),"",SMALL(IF(SUBTOTAL(3,INDIRECT("'Einzelwertung U12'!K"&amp;ROW($2:$177))),'Einzelwertung U12'!K$2:K$177),ROWS($1:16)))</f>
        <v/>
      </c>
      <c r="D16" s="51" t="str">
        <f t="array" aca="1" ref="D16" ca="1">IF(ROWS($1:16)&gt;SUBTOTAL(3,'Einzelwertung U12'!M$2:M$177),"",SMALL(IF(SUBTOTAL(3,INDIRECT("'Einzelwertung U12'!M"&amp;ROW($2:$177))),'Einzelwertung U12'!M$2:M$177),ROWS($1:16)))</f>
        <v/>
      </c>
      <c r="E16" s="51" t="str">
        <f t="array" aca="1" ref="E16" ca="1">IF(ROWS($1:16)&gt;SUBTOTAL(3,'Einzelwertung U12'!O$2:O$177),"",SMALL(IF(SUBTOTAL(3,INDIRECT("'Einzelwertung U12'!O"&amp;ROW($2:$177))),'Einzelwertung U12'!O$2:O$177),ROWS($1:16)))</f>
        <v/>
      </c>
      <c r="F16" s="51" t="str">
        <f t="array" aca="1" ref="F16" ca="1">IF(ROWS($1:16)&gt;SUBTOTAL(3,'Einzelwertung U12'!Q$2:Q$177),"",SMALL(IF(SUBTOTAL(3,INDIRECT("'Einzelwertung U12'!Q"&amp;ROW($2:$177))),'Einzelwertung U12'!Q$2:Q$177),ROWS($1:16)))</f>
        <v/>
      </c>
      <c r="G16" s="51" t="str">
        <f t="array" aca="1" ref="G16" ca="1">IF(ROWS($1:16)&gt;SUBTOTAL(3,'Einzelwertung U12'!S$2:S$177),"",IF(OR(A16&lt;&gt;"",B16&lt;&gt;"",C16&lt;&gt;"",D16&lt;&gt;"",E16&lt;&gt;"",F16&lt;&gt;""),SMALL(IF(SUBTOTAL(3,INDIRECT("'Einzelwertung U12'!S"&amp;ROW($2:$177))),'Einzelwertung U12'!S$2:S$177),ROWS($1:16)),""))</f>
        <v/>
      </c>
    </row>
    <row r="17" spans="1:7" x14ac:dyDescent="0.2">
      <c r="A17" s="51" t="str">
        <f t="array" aca="1" ref="A17" ca="1">IF(ROWS($1:17)&gt;SUBTOTAL(3,'Einzelwertung U12'!G$2:G$177),"",SMALL(IF(SUBTOTAL(3,INDIRECT("'Einzelwertung U12'!G"&amp;ROW($2:$177))),'Einzelwertung U12'!G$2:G$177),ROWS($1:17)))</f>
        <v/>
      </c>
      <c r="B17" s="51" t="str">
        <f t="array" aca="1" ref="B17" ca="1">IF(ROWS($1:17)&gt;SUBTOTAL(3,'Einzelwertung U12'!I$2:I$177),"",SMALL(IF(SUBTOTAL(3,INDIRECT("'Einzelwertung U12'!I"&amp;ROW($2:$177))),'Einzelwertung U12'!I$2:I$177),ROWS($1:17)))</f>
        <v/>
      </c>
      <c r="C17" s="51" t="str">
        <f t="array" aca="1" ref="C17" ca="1">IF(ROWS($1:17)&gt;SUBTOTAL(3,'Einzelwertung U12'!K$2:K$177),"",SMALL(IF(SUBTOTAL(3,INDIRECT("'Einzelwertung U12'!K"&amp;ROW($2:$177))),'Einzelwertung U12'!K$2:K$177),ROWS($1:17)))</f>
        <v/>
      </c>
      <c r="D17" s="51" t="str">
        <f t="array" aca="1" ref="D17" ca="1">IF(ROWS($1:17)&gt;SUBTOTAL(3,'Einzelwertung U12'!M$2:M$177),"",SMALL(IF(SUBTOTAL(3,INDIRECT("'Einzelwertung U12'!M"&amp;ROW($2:$177))),'Einzelwertung U12'!M$2:M$177),ROWS($1:17)))</f>
        <v/>
      </c>
      <c r="E17" s="51" t="str">
        <f t="array" aca="1" ref="E17" ca="1">IF(ROWS($1:17)&gt;SUBTOTAL(3,'Einzelwertung U12'!O$2:O$177),"",SMALL(IF(SUBTOTAL(3,INDIRECT("'Einzelwertung U12'!O"&amp;ROW($2:$177))),'Einzelwertung U12'!O$2:O$177),ROWS($1:17)))</f>
        <v/>
      </c>
      <c r="F17" s="51" t="str">
        <f t="array" aca="1" ref="F17" ca="1">IF(ROWS($1:17)&gt;SUBTOTAL(3,'Einzelwertung U12'!Q$2:Q$177),"",SMALL(IF(SUBTOTAL(3,INDIRECT("'Einzelwertung U12'!Q"&amp;ROW($2:$177))),'Einzelwertung U12'!Q$2:Q$177),ROWS($1:17)))</f>
        <v/>
      </c>
      <c r="G17" s="51" t="str">
        <f t="array" aca="1" ref="G17" ca="1">IF(ROWS($1:17)&gt;SUBTOTAL(3,'Einzelwertung U12'!S$2:S$177),"",IF(OR(A17&lt;&gt;"",B17&lt;&gt;"",C17&lt;&gt;"",D17&lt;&gt;"",E17&lt;&gt;"",F17&lt;&gt;""),SMALL(IF(SUBTOTAL(3,INDIRECT("'Einzelwertung U12'!S"&amp;ROW($2:$177))),'Einzelwertung U12'!S$2:S$177),ROWS($1:17)),""))</f>
        <v/>
      </c>
    </row>
    <row r="18" spans="1:7" x14ac:dyDescent="0.2">
      <c r="A18" s="51" t="str">
        <f t="array" aca="1" ref="A18" ca="1">IF(ROWS($1:18)&gt;SUBTOTAL(3,'Einzelwertung U12'!G$2:G$177),"",SMALL(IF(SUBTOTAL(3,INDIRECT("'Einzelwertung U12'!G"&amp;ROW($2:$177))),'Einzelwertung U12'!G$2:G$177),ROWS($1:18)))</f>
        <v/>
      </c>
      <c r="B18" s="51" t="str">
        <f t="array" aca="1" ref="B18" ca="1">IF(ROWS($1:18)&gt;SUBTOTAL(3,'Einzelwertung U12'!I$2:I$177),"",SMALL(IF(SUBTOTAL(3,INDIRECT("'Einzelwertung U12'!I"&amp;ROW($2:$177))),'Einzelwertung U12'!I$2:I$177),ROWS($1:18)))</f>
        <v/>
      </c>
      <c r="C18" s="51" t="str">
        <f t="array" aca="1" ref="C18" ca="1">IF(ROWS($1:18)&gt;SUBTOTAL(3,'Einzelwertung U12'!K$2:K$177),"",SMALL(IF(SUBTOTAL(3,INDIRECT("'Einzelwertung U12'!K"&amp;ROW($2:$177))),'Einzelwertung U12'!K$2:K$177),ROWS($1:18)))</f>
        <v/>
      </c>
      <c r="D18" s="51" t="str">
        <f t="array" aca="1" ref="D18" ca="1">IF(ROWS($1:18)&gt;SUBTOTAL(3,'Einzelwertung U12'!M$2:M$177),"",SMALL(IF(SUBTOTAL(3,INDIRECT("'Einzelwertung U12'!M"&amp;ROW($2:$177))),'Einzelwertung U12'!M$2:M$177),ROWS($1:18)))</f>
        <v/>
      </c>
      <c r="E18" s="51" t="str">
        <f t="array" aca="1" ref="E18" ca="1">IF(ROWS($1:18)&gt;SUBTOTAL(3,'Einzelwertung U12'!O$2:O$177),"",SMALL(IF(SUBTOTAL(3,INDIRECT("'Einzelwertung U12'!O"&amp;ROW($2:$177))),'Einzelwertung U12'!O$2:O$177),ROWS($1:18)))</f>
        <v/>
      </c>
      <c r="F18" s="51" t="str">
        <f t="array" aca="1" ref="F18" ca="1">IF(ROWS($1:18)&gt;SUBTOTAL(3,'Einzelwertung U12'!Q$2:Q$177),"",SMALL(IF(SUBTOTAL(3,INDIRECT("'Einzelwertung U12'!Q"&amp;ROW($2:$177))),'Einzelwertung U12'!Q$2:Q$177),ROWS($1:18)))</f>
        <v/>
      </c>
      <c r="G18" s="51" t="str">
        <f t="array" aca="1" ref="G18" ca="1">IF(ROWS($1:18)&gt;SUBTOTAL(3,'Einzelwertung U12'!S$2:S$177),"",IF(OR(A18&lt;&gt;"",B18&lt;&gt;"",C18&lt;&gt;"",D18&lt;&gt;"",E18&lt;&gt;"",F18&lt;&gt;""),SMALL(IF(SUBTOTAL(3,INDIRECT("'Einzelwertung U12'!S"&amp;ROW($2:$177))),'Einzelwertung U12'!S$2:S$177),ROWS($1:18)),""))</f>
        <v/>
      </c>
    </row>
    <row r="19" spans="1:7" x14ac:dyDescent="0.2">
      <c r="A19" s="51" t="str">
        <f t="array" aca="1" ref="A19" ca="1">IF(ROWS($1:19)&gt;SUBTOTAL(3,'Einzelwertung U12'!G$2:G$177),"",SMALL(IF(SUBTOTAL(3,INDIRECT("'Einzelwertung U12'!G"&amp;ROW($2:$177))),'Einzelwertung U12'!G$2:G$177),ROWS($1:19)))</f>
        <v/>
      </c>
      <c r="B19" s="51" t="str">
        <f t="array" aca="1" ref="B19" ca="1">IF(ROWS($1:19)&gt;SUBTOTAL(3,'Einzelwertung U12'!I$2:I$177),"",SMALL(IF(SUBTOTAL(3,INDIRECT("'Einzelwertung U12'!I"&amp;ROW($2:$177))),'Einzelwertung U12'!I$2:I$177),ROWS($1:19)))</f>
        <v/>
      </c>
      <c r="C19" s="51" t="str">
        <f t="array" aca="1" ref="C19" ca="1">IF(ROWS($1:19)&gt;SUBTOTAL(3,'Einzelwertung U12'!K$2:K$177),"",SMALL(IF(SUBTOTAL(3,INDIRECT("'Einzelwertung U12'!K"&amp;ROW($2:$177))),'Einzelwertung U12'!K$2:K$177),ROWS($1:19)))</f>
        <v/>
      </c>
      <c r="D19" s="51" t="str">
        <f t="array" aca="1" ref="D19" ca="1">IF(ROWS($1:19)&gt;SUBTOTAL(3,'Einzelwertung U12'!M$2:M$177),"",SMALL(IF(SUBTOTAL(3,INDIRECT("'Einzelwertung U12'!M"&amp;ROW($2:$177))),'Einzelwertung U12'!M$2:M$177),ROWS($1:19)))</f>
        <v/>
      </c>
      <c r="E19" s="51" t="str">
        <f t="array" aca="1" ref="E19" ca="1">IF(ROWS($1:19)&gt;SUBTOTAL(3,'Einzelwertung U12'!O$2:O$177),"",SMALL(IF(SUBTOTAL(3,INDIRECT("'Einzelwertung U12'!O"&amp;ROW($2:$177))),'Einzelwertung U12'!O$2:O$177),ROWS($1:19)))</f>
        <v/>
      </c>
      <c r="F19" s="51" t="str">
        <f t="array" aca="1" ref="F19" ca="1">IF(ROWS($1:19)&gt;SUBTOTAL(3,'Einzelwertung U12'!Q$2:Q$177),"",SMALL(IF(SUBTOTAL(3,INDIRECT("'Einzelwertung U12'!Q"&amp;ROW($2:$177))),'Einzelwertung U12'!Q$2:Q$177),ROWS($1:19)))</f>
        <v/>
      </c>
      <c r="G19" s="51" t="str">
        <f t="array" aca="1" ref="G19" ca="1">IF(ROWS($1:19)&gt;SUBTOTAL(3,'Einzelwertung U12'!S$2:S$177),"",IF(OR(A19&lt;&gt;"",B19&lt;&gt;"",C19&lt;&gt;"",D19&lt;&gt;"",E19&lt;&gt;"",F19&lt;&gt;""),SMALL(IF(SUBTOTAL(3,INDIRECT("'Einzelwertung U12'!S"&amp;ROW($2:$177))),'Einzelwertung U12'!S$2:S$177),ROWS($1:19)),""))</f>
        <v/>
      </c>
    </row>
    <row r="20" spans="1:7" x14ac:dyDescent="0.2">
      <c r="A20" s="51" t="str">
        <f t="array" aca="1" ref="A20" ca="1">IF(ROWS($1:20)&gt;SUBTOTAL(3,'Einzelwertung U12'!G$2:G$177),"",SMALL(IF(SUBTOTAL(3,INDIRECT("'Einzelwertung U12'!G"&amp;ROW($2:$177))),'Einzelwertung U12'!G$2:G$177),ROWS($1:20)))</f>
        <v/>
      </c>
      <c r="B20" s="51" t="str">
        <f t="array" aca="1" ref="B20" ca="1">IF(ROWS($1:20)&gt;SUBTOTAL(3,'Einzelwertung U12'!I$2:I$177),"",SMALL(IF(SUBTOTAL(3,INDIRECT("'Einzelwertung U12'!I"&amp;ROW($2:$177))),'Einzelwertung U12'!I$2:I$177),ROWS($1:20)))</f>
        <v/>
      </c>
      <c r="C20" s="51" t="str">
        <f t="array" aca="1" ref="C20" ca="1">IF(ROWS($1:20)&gt;SUBTOTAL(3,'Einzelwertung U12'!K$2:K$177),"",SMALL(IF(SUBTOTAL(3,INDIRECT("'Einzelwertung U12'!K"&amp;ROW($2:$177))),'Einzelwertung U12'!K$2:K$177),ROWS($1:20)))</f>
        <v/>
      </c>
      <c r="D20" s="51" t="str">
        <f t="array" aca="1" ref="D20" ca="1">IF(ROWS($1:20)&gt;SUBTOTAL(3,'Einzelwertung U12'!M$2:M$177),"",SMALL(IF(SUBTOTAL(3,INDIRECT("'Einzelwertung U12'!M"&amp;ROW($2:$177))),'Einzelwertung U12'!M$2:M$177),ROWS($1:20)))</f>
        <v/>
      </c>
      <c r="E20" s="51" t="str">
        <f t="array" aca="1" ref="E20" ca="1">IF(ROWS($1:20)&gt;SUBTOTAL(3,'Einzelwertung U12'!O$2:O$177),"",SMALL(IF(SUBTOTAL(3,INDIRECT("'Einzelwertung U12'!O"&amp;ROW($2:$177))),'Einzelwertung U12'!O$2:O$177),ROWS($1:20)))</f>
        <v/>
      </c>
      <c r="F20" s="51" t="str">
        <f t="array" aca="1" ref="F20" ca="1">IF(ROWS($1:20)&gt;SUBTOTAL(3,'Einzelwertung U12'!Q$2:Q$177),"",SMALL(IF(SUBTOTAL(3,INDIRECT("'Einzelwertung U12'!Q"&amp;ROW($2:$177))),'Einzelwertung U12'!Q$2:Q$177),ROWS($1:20)))</f>
        <v/>
      </c>
      <c r="G20" s="51" t="str">
        <f t="array" aca="1" ref="G20" ca="1">IF(ROWS($1:20)&gt;SUBTOTAL(3,'Einzelwertung U12'!S$2:S$177),"",IF(OR(A20&lt;&gt;"",B20&lt;&gt;"",C20&lt;&gt;"",D20&lt;&gt;"",E20&lt;&gt;"",F20&lt;&gt;""),SMALL(IF(SUBTOTAL(3,INDIRECT("'Einzelwertung U12'!S"&amp;ROW($2:$177))),'Einzelwertung U12'!S$2:S$177),ROWS($1:20)),""))</f>
        <v/>
      </c>
    </row>
    <row r="21" spans="1:7" x14ac:dyDescent="0.2">
      <c r="A21" s="51" t="str">
        <f t="array" aca="1" ref="A21" ca="1">IF(ROWS($1:21)&gt;SUBTOTAL(3,'Einzelwertung U12'!G$2:G$177),"",SMALL(IF(SUBTOTAL(3,INDIRECT("'Einzelwertung U12'!G"&amp;ROW($2:$177))),'Einzelwertung U12'!G$2:G$177),ROWS($1:21)))</f>
        <v/>
      </c>
      <c r="B21" s="51" t="str">
        <f t="array" aca="1" ref="B21" ca="1">IF(ROWS($1:21)&gt;SUBTOTAL(3,'Einzelwertung U12'!I$2:I$177),"",SMALL(IF(SUBTOTAL(3,INDIRECT("'Einzelwertung U12'!I"&amp;ROW($2:$177))),'Einzelwertung U12'!I$2:I$177),ROWS($1:21)))</f>
        <v/>
      </c>
      <c r="C21" s="51" t="str">
        <f t="array" aca="1" ref="C21" ca="1">IF(ROWS($1:21)&gt;SUBTOTAL(3,'Einzelwertung U12'!K$2:K$177),"",SMALL(IF(SUBTOTAL(3,INDIRECT("'Einzelwertung U12'!K"&amp;ROW($2:$177))),'Einzelwertung U12'!K$2:K$177),ROWS($1:21)))</f>
        <v/>
      </c>
      <c r="D21" s="51" t="str">
        <f t="array" aca="1" ref="D21" ca="1">IF(ROWS($1:21)&gt;SUBTOTAL(3,'Einzelwertung U12'!M$2:M$177),"",SMALL(IF(SUBTOTAL(3,INDIRECT("'Einzelwertung U12'!M"&amp;ROW($2:$177))),'Einzelwertung U12'!M$2:M$177),ROWS($1:21)))</f>
        <v/>
      </c>
      <c r="E21" s="51" t="str">
        <f t="array" aca="1" ref="E21" ca="1">IF(ROWS($1:21)&gt;SUBTOTAL(3,'Einzelwertung U12'!O$2:O$177),"",SMALL(IF(SUBTOTAL(3,INDIRECT("'Einzelwertung U12'!O"&amp;ROW($2:$177))),'Einzelwertung U12'!O$2:O$177),ROWS($1:21)))</f>
        <v/>
      </c>
      <c r="F21" s="51" t="str">
        <f t="array" aca="1" ref="F21" ca="1">IF(ROWS($1:21)&gt;SUBTOTAL(3,'Einzelwertung U12'!Q$2:Q$177),"",SMALL(IF(SUBTOTAL(3,INDIRECT("'Einzelwertung U12'!Q"&amp;ROW($2:$177))),'Einzelwertung U12'!Q$2:Q$177),ROWS($1:21)))</f>
        <v/>
      </c>
      <c r="G21" s="51" t="str">
        <f t="array" aca="1" ref="G21" ca="1">IF(ROWS($1:21)&gt;SUBTOTAL(3,'Einzelwertung U12'!S$2:S$177),"",IF(OR(A21&lt;&gt;"",B21&lt;&gt;"",C21&lt;&gt;"",D21&lt;&gt;"",E21&lt;&gt;"",F21&lt;&gt;""),SMALL(IF(SUBTOTAL(3,INDIRECT("'Einzelwertung U12'!S"&amp;ROW($2:$177))),'Einzelwertung U12'!S$2:S$177),ROWS($1:21)),""))</f>
        <v/>
      </c>
    </row>
    <row r="22" spans="1:7" x14ac:dyDescent="0.2">
      <c r="A22" s="51" t="str">
        <f t="array" aca="1" ref="A22" ca="1">IF(ROWS($1:22)&gt;SUBTOTAL(3,'Einzelwertung U12'!G$2:G$177),"",SMALL(IF(SUBTOTAL(3,INDIRECT("'Einzelwertung U12'!G"&amp;ROW($2:$177))),'Einzelwertung U12'!G$2:G$177),ROWS($1:22)))</f>
        <v/>
      </c>
      <c r="B22" s="51" t="str">
        <f t="array" aca="1" ref="B22" ca="1">IF(ROWS($1:22)&gt;SUBTOTAL(3,'Einzelwertung U12'!I$2:I$177),"",SMALL(IF(SUBTOTAL(3,INDIRECT("'Einzelwertung U12'!I"&amp;ROW($2:$177))),'Einzelwertung U12'!I$2:I$177),ROWS($1:22)))</f>
        <v/>
      </c>
      <c r="C22" s="51" t="str">
        <f t="array" aca="1" ref="C22" ca="1">IF(ROWS($1:22)&gt;SUBTOTAL(3,'Einzelwertung U12'!K$2:K$177),"",SMALL(IF(SUBTOTAL(3,INDIRECT("'Einzelwertung U12'!K"&amp;ROW($2:$177))),'Einzelwertung U12'!K$2:K$177),ROWS($1:22)))</f>
        <v/>
      </c>
      <c r="D22" s="51" t="str">
        <f t="array" aca="1" ref="D22" ca="1">IF(ROWS($1:22)&gt;SUBTOTAL(3,'Einzelwertung U12'!M$2:M$177),"",SMALL(IF(SUBTOTAL(3,INDIRECT("'Einzelwertung U12'!M"&amp;ROW($2:$177))),'Einzelwertung U12'!M$2:M$177),ROWS($1:22)))</f>
        <v/>
      </c>
      <c r="E22" s="51" t="str">
        <f t="array" aca="1" ref="E22" ca="1">IF(ROWS($1:22)&gt;SUBTOTAL(3,'Einzelwertung U12'!O$2:O$177),"",SMALL(IF(SUBTOTAL(3,INDIRECT("'Einzelwertung U12'!O"&amp;ROW($2:$177))),'Einzelwertung U12'!O$2:O$177),ROWS($1:22)))</f>
        <v/>
      </c>
      <c r="F22" s="51" t="str">
        <f t="array" aca="1" ref="F22" ca="1">IF(ROWS($1:22)&gt;SUBTOTAL(3,'Einzelwertung U12'!Q$2:Q$177),"",SMALL(IF(SUBTOTAL(3,INDIRECT("'Einzelwertung U12'!Q"&amp;ROW($2:$177))),'Einzelwertung U12'!Q$2:Q$177),ROWS($1:22)))</f>
        <v/>
      </c>
      <c r="G22" s="51" t="str">
        <f t="array" aca="1" ref="G22" ca="1">IF(ROWS($1:22)&gt;SUBTOTAL(3,'Einzelwertung U12'!S$2:S$177),"",IF(OR(A22&lt;&gt;"",B22&lt;&gt;"",C22&lt;&gt;"",D22&lt;&gt;"",E22&lt;&gt;"",F22&lt;&gt;""),SMALL(IF(SUBTOTAL(3,INDIRECT("'Einzelwertung U12'!S"&amp;ROW($2:$177))),'Einzelwertung U12'!S$2:S$177),ROWS($1:22)),""))</f>
        <v/>
      </c>
    </row>
    <row r="23" spans="1:7" x14ac:dyDescent="0.2">
      <c r="A23" s="51" t="str">
        <f t="array" aca="1" ref="A23" ca="1">IF(ROWS($1:23)&gt;SUBTOTAL(3,'Einzelwertung U12'!G$2:G$177),"",SMALL(IF(SUBTOTAL(3,INDIRECT("'Einzelwertung U12'!G"&amp;ROW($2:$177))),'Einzelwertung U12'!G$2:G$177),ROWS($1:23)))</f>
        <v/>
      </c>
      <c r="B23" s="51" t="str">
        <f t="array" aca="1" ref="B23" ca="1">IF(ROWS($1:23)&gt;SUBTOTAL(3,'Einzelwertung U12'!I$2:I$177),"",SMALL(IF(SUBTOTAL(3,INDIRECT("'Einzelwertung U12'!I"&amp;ROW($2:$177))),'Einzelwertung U12'!I$2:I$177),ROWS($1:23)))</f>
        <v/>
      </c>
      <c r="C23" s="51" t="str">
        <f t="array" aca="1" ref="C23" ca="1">IF(ROWS($1:23)&gt;SUBTOTAL(3,'Einzelwertung U12'!K$2:K$177),"",SMALL(IF(SUBTOTAL(3,INDIRECT("'Einzelwertung U12'!K"&amp;ROW($2:$177))),'Einzelwertung U12'!K$2:K$177),ROWS($1:23)))</f>
        <v/>
      </c>
      <c r="D23" s="51" t="str">
        <f t="array" aca="1" ref="D23" ca="1">IF(ROWS($1:23)&gt;SUBTOTAL(3,'Einzelwertung U12'!M$2:M$177),"",SMALL(IF(SUBTOTAL(3,INDIRECT("'Einzelwertung U12'!M"&amp;ROW($2:$177))),'Einzelwertung U12'!M$2:M$177),ROWS($1:23)))</f>
        <v/>
      </c>
      <c r="E23" s="51" t="str">
        <f t="array" aca="1" ref="E23" ca="1">IF(ROWS($1:23)&gt;SUBTOTAL(3,'Einzelwertung U12'!O$2:O$177),"",SMALL(IF(SUBTOTAL(3,INDIRECT("'Einzelwertung U12'!O"&amp;ROW($2:$177))),'Einzelwertung U12'!O$2:O$177),ROWS($1:23)))</f>
        <v/>
      </c>
      <c r="F23" s="51" t="str">
        <f t="array" aca="1" ref="F23" ca="1">IF(ROWS($1:23)&gt;SUBTOTAL(3,'Einzelwertung U12'!Q$2:Q$177),"",SMALL(IF(SUBTOTAL(3,INDIRECT("'Einzelwertung U12'!Q"&amp;ROW($2:$177))),'Einzelwertung U12'!Q$2:Q$177),ROWS($1:23)))</f>
        <v/>
      </c>
      <c r="G23" s="51" t="str">
        <f t="array" aca="1" ref="G23" ca="1">IF(ROWS($1:23)&gt;SUBTOTAL(3,'Einzelwertung U12'!S$2:S$177),"",IF(OR(A23&lt;&gt;"",B23&lt;&gt;"",C23&lt;&gt;"",D23&lt;&gt;"",E23&lt;&gt;"",F23&lt;&gt;""),SMALL(IF(SUBTOTAL(3,INDIRECT("'Einzelwertung U12'!S"&amp;ROW($2:$177))),'Einzelwertung U12'!S$2:S$177),ROWS($1:23)),""))</f>
        <v/>
      </c>
    </row>
    <row r="24" spans="1:7" x14ac:dyDescent="0.2">
      <c r="A24" s="51" t="str">
        <f t="array" aca="1" ref="A24" ca="1">IF(ROWS($1:24)&gt;SUBTOTAL(3,'Einzelwertung U12'!G$2:G$177),"",SMALL(IF(SUBTOTAL(3,INDIRECT("'Einzelwertung U12'!G"&amp;ROW($2:$177))),'Einzelwertung U12'!G$2:G$177),ROWS($1:24)))</f>
        <v/>
      </c>
      <c r="B24" s="51" t="str">
        <f t="array" aca="1" ref="B24" ca="1">IF(ROWS($1:24)&gt;SUBTOTAL(3,'Einzelwertung U12'!I$2:I$177),"",SMALL(IF(SUBTOTAL(3,INDIRECT("'Einzelwertung U12'!I"&amp;ROW($2:$177))),'Einzelwertung U12'!I$2:I$177),ROWS($1:24)))</f>
        <v/>
      </c>
      <c r="C24" s="51" t="str">
        <f t="array" aca="1" ref="C24" ca="1">IF(ROWS($1:24)&gt;SUBTOTAL(3,'Einzelwertung U12'!K$2:K$177),"",SMALL(IF(SUBTOTAL(3,INDIRECT("'Einzelwertung U12'!K"&amp;ROW($2:$177))),'Einzelwertung U12'!K$2:K$177),ROWS($1:24)))</f>
        <v/>
      </c>
      <c r="D24" s="51" t="str">
        <f t="array" aca="1" ref="D24" ca="1">IF(ROWS($1:24)&gt;SUBTOTAL(3,'Einzelwertung U12'!M$2:M$177),"",SMALL(IF(SUBTOTAL(3,INDIRECT("'Einzelwertung U12'!M"&amp;ROW($2:$177))),'Einzelwertung U12'!M$2:M$177),ROWS($1:24)))</f>
        <v/>
      </c>
      <c r="E24" s="51" t="str">
        <f t="array" aca="1" ref="E24" ca="1">IF(ROWS($1:24)&gt;SUBTOTAL(3,'Einzelwertung U12'!O$2:O$177),"",SMALL(IF(SUBTOTAL(3,INDIRECT("'Einzelwertung U12'!O"&amp;ROW($2:$177))),'Einzelwertung U12'!O$2:O$177),ROWS($1:24)))</f>
        <v/>
      </c>
      <c r="F24" s="51" t="str">
        <f t="array" aca="1" ref="F24" ca="1">IF(ROWS($1:24)&gt;SUBTOTAL(3,'Einzelwertung U12'!Q$2:Q$177),"",SMALL(IF(SUBTOTAL(3,INDIRECT("'Einzelwertung U12'!Q"&amp;ROW($2:$177))),'Einzelwertung U12'!Q$2:Q$177),ROWS($1:24)))</f>
        <v/>
      </c>
      <c r="G24" s="51" t="str">
        <f t="array" aca="1" ref="G24" ca="1">IF(ROWS($1:24)&gt;SUBTOTAL(3,'Einzelwertung U12'!S$2:S$177),"",IF(OR(A24&lt;&gt;"",B24&lt;&gt;"",C24&lt;&gt;"",D24&lt;&gt;"",E24&lt;&gt;"",F24&lt;&gt;""),SMALL(IF(SUBTOTAL(3,INDIRECT("'Einzelwertung U12'!S"&amp;ROW($2:$177))),'Einzelwertung U12'!S$2:S$177),ROWS($1:24)),""))</f>
        <v/>
      </c>
    </row>
    <row r="25" spans="1:7" x14ac:dyDescent="0.2">
      <c r="A25" s="51" t="str">
        <f t="array" aca="1" ref="A25" ca="1">IF(ROWS($1:25)&gt;SUBTOTAL(3,'Einzelwertung U12'!G$2:G$177),"",SMALL(IF(SUBTOTAL(3,INDIRECT("'Einzelwertung U12'!G"&amp;ROW($2:$177))),'Einzelwertung U12'!G$2:G$177),ROWS($1:25)))</f>
        <v/>
      </c>
      <c r="B25" s="51" t="str">
        <f t="array" aca="1" ref="B25" ca="1">IF(ROWS($1:25)&gt;SUBTOTAL(3,'Einzelwertung U12'!I$2:I$177),"",SMALL(IF(SUBTOTAL(3,INDIRECT("'Einzelwertung U12'!I"&amp;ROW($2:$177))),'Einzelwertung U12'!I$2:I$177),ROWS($1:25)))</f>
        <v/>
      </c>
      <c r="C25" s="51" t="str">
        <f t="array" aca="1" ref="C25" ca="1">IF(ROWS($1:25)&gt;SUBTOTAL(3,'Einzelwertung U12'!K$2:K$177),"",SMALL(IF(SUBTOTAL(3,INDIRECT("'Einzelwertung U12'!K"&amp;ROW($2:$177))),'Einzelwertung U12'!K$2:K$177),ROWS($1:25)))</f>
        <v/>
      </c>
      <c r="D25" s="51" t="str">
        <f t="array" aca="1" ref="D25" ca="1">IF(ROWS($1:25)&gt;SUBTOTAL(3,'Einzelwertung U12'!M$2:M$177),"",SMALL(IF(SUBTOTAL(3,INDIRECT("'Einzelwertung U12'!M"&amp;ROW($2:$177))),'Einzelwertung U12'!M$2:M$177),ROWS($1:25)))</f>
        <v/>
      </c>
      <c r="E25" s="51" t="str">
        <f t="array" aca="1" ref="E25" ca="1">IF(ROWS($1:25)&gt;SUBTOTAL(3,'Einzelwertung U12'!O$2:O$177),"",SMALL(IF(SUBTOTAL(3,INDIRECT("'Einzelwertung U12'!O"&amp;ROW($2:$177))),'Einzelwertung U12'!O$2:O$177),ROWS($1:25)))</f>
        <v/>
      </c>
      <c r="F25" s="51" t="str">
        <f t="array" aca="1" ref="F25" ca="1">IF(ROWS($1:25)&gt;SUBTOTAL(3,'Einzelwertung U12'!Q$2:Q$177),"",SMALL(IF(SUBTOTAL(3,INDIRECT("'Einzelwertung U12'!Q"&amp;ROW($2:$177))),'Einzelwertung U12'!Q$2:Q$177),ROWS($1:25)))</f>
        <v/>
      </c>
      <c r="G25" s="51" t="str">
        <f t="array" aca="1" ref="G25" ca="1">IF(ROWS($1:25)&gt;SUBTOTAL(3,'Einzelwertung U12'!S$2:S$177),"",IF(OR(A25&lt;&gt;"",B25&lt;&gt;"",C25&lt;&gt;"",D25&lt;&gt;"",E25&lt;&gt;"",F25&lt;&gt;""),SMALL(IF(SUBTOTAL(3,INDIRECT("'Einzelwertung U12'!S"&amp;ROW($2:$177))),'Einzelwertung U12'!S$2:S$177),ROWS($1:25)),""))</f>
        <v/>
      </c>
    </row>
    <row r="26" spans="1:7" x14ac:dyDescent="0.2">
      <c r="A26" s="51" t="str">
        <f t="array" aca="1" ref="A26" ca="1">IF(ROWS($1:26)&gt;SUBTOTAL(3,'Einzelwertung U12'!G$2:G$177),"",SMALL(IF(SUBTOTAL(3,INDIRECT("'Einzelwertung U12'!G"&amp;ROW($2:$177))),'Einzelwertung U12'!G$2:G$177),ROWS($1:26)))</f>
        <v/>
      </c>
      <c r="B26" s="51" t="str">
        <f t="array" aca="1" ref="B26" ca="1">IF(ROWS($1:26)&gt;SUBTOTAL(3,'Einzelwertung U12'!I$2:I$177),"",SMALL(IF(SUBTOTAL(3,INDIRECT("'Einzelwertung U12'!I"&amp;ROW($2:$177))),'Einzelwertung U12'!I$2:I$177),ROWS($1:26)))</f>
        <v/>
      </c>
      <c r="C26" s="51" t="str">
        <f t="array" aca="1" ref="C26" ca="1">IF(ROWS($1:26)&gt;SUBTOTAL(3,'Einzelwertung U12'!K$2:K$177),"",SMALL(IF(SUBTOTAL(3,INDIRECT("'Einzelwertung U12'!K"&amp;ROW($2:$177))),'Einzelwertung U12'!K$2:K$177),ROWS($1:26)))</f>
        <v/>
      </c>
      <c r="D26" s="51" t="str">
        <f t="array" aca="1" ref="D26" ca="1">IF(ROWS($1:26)&gt;SUBTOTAL(3,'Einzelwertung U12'!M$2:M$177),"",SMALL(IF(SUBTOTAL(3,INDIRECT("'Einzelwertung U12'!M"&amp;ROW($2:$177))),'Einzelwertung U12'!M$2:M$177),ROWS($1:26)))</f>
        <v/>
      </c>
      <c r="E26" s="51" t="str">
        <f t="array" aca="1" ref="E26" ca="1">IF(ROWS($1:26)&gt;SUBTOTAL(3,'Einzelwertung U12'!O$2:O$177),"",SMALL(IF(SUBTOTAL(3,INDIRECT("'Einzelwertung U12'!O"&amp;ROW($2:$177))),'Einzelwertung U12'!O$2:O$177),ROWS($1:26)))</f>
        <v/>
      </c>
      <c r="F26" s="51" t="str">
        <f t="array" aca="1" ref="F26" ca="1">IF(ROWS($1:26)&gt;SUBTOTAL(3,'Einzelwertung U12'!Q$2:Q$177),"",SMALL(IF(SUBTOTAL(3,INDIRECT("'Einzelwertung U12'!Q"&amp;ROW($2:$177))),'Einzelwertung U12'!Q$2:Q$177),ROWS($1:26)))</f>
        <v/>
      </c>
      <c r="G26" s="51" t="str">
        <f t="array" aca="1" ref="G26" ca="1">IF(ROWS($1:26)&gt;SUBTOTAL(3,'Einzelwertung U12'!S$2:S$177),"",IF(OR(A26&lt;&gt;"",B26&lt;&gt;"",C26&lt;&gt;"",D26&lt;&gt;"",E26&lt;&gt;"",F26&lt;&gt;""),SMALL(IF(SUBTOTAL(3,INDIRECT("'Einzelwertung U12'!S"&amp;ROW($2:$177))),'Einzelwertung U12'!S$2:S$177),ROWS($1:26)),""))</f>
        <v/>
      </c>
    </row>
    <row r="27" spans="1:7" x14ac:dyDescent="0.2">
      <c r="A27" s="51" t="str">
        <f t="array" aca="1" ref="A27" ca="1">IF(ROWS($1:27)&gt;SUBTOTAL(3,'Einzelwertung U12'!G$2:G$177),"",SMALL(IF(SUBTOTAL(3,INDIRECT("'Einzelwertung U12'!G"&amp;ROW($2:$177))),'Einzelwertung U12'!G$2:G$177),ROWS($1:27)))</f>
        <v/>
      </c>
      <c r="B27" s="51" t="str">
        <f t="array" aca="1" ref="B27" ca="1">IF(ROWS($1:27)&gt;SUBTOTAL(3,'Einzelwertung U12'!I$2:I$177),"",SMALL(IF(SUBTOTAL(3,INDIRECT("'Einzelwertung U12'!I"&amp;ROW($2:$177))),'Einzelwertung U12'!I$2:I$177),ROWS($1:27)))</f>
        <v/>
      </c>
      <c r="C27" s="51" t="str">
        <f t="array" aca="1" ref="C27" ca="1">IF(ROWS($1:27)&gt;SUBTOTAL(3,'Einzelwertung U12'!K$2:K$177),"",SMALL(IF(SUBTOTAL(3,INDIRECT("'Einzelwertung U12'!K"&amp;ROW($2:$177))),'Einzelwertung U12'!K$2:K$177),ROWS($1:27)))</f>
        <v/>
      </c>
      <c r="D27" s="51" t="str">
        <f t="array" aca="1" ref="D27" ca="1">IF(ROWS($1:27)&gt;SUBTOTAL(3,'Einzelwertung U12'!M$2:M$177),"",SMALL(IF(SUBTOTAL(3,INDIRECT("'Einzelwertung U12'!M"&amp;ROW($2:$177))),'Einzelwertung U12'!M$2:M$177),ROWS($1:27)))</f>
        <v/>
      </c>
      <c r="E27" s="51" t="str">
        <f t="array" aca="1" ref="E27" ca="1">IF(ROWS($1:27)&gt;SUBTOTAL(3,'Einzelwertung U12'!O$2:O$177),"",SMALL(IF(SUBTOTAL(3,INDIRECT("'Einzelwertung U12'!O"&amp;ROW($2:$177))),'Einzelwertung U12'!O$2:O$177),ROWS($1:27)))</f>
        <v/>
      </c>
      <c r="F27" s="51" t="str">
        <f t="array" aca="1" ref="F27" ca="1">IF(ROWS($1:27)&gt;SUBTOTAL(3,'Einzelwertung U12'!Q$2:Q$177),"",SMALL(IF(SUBTOTAL(3,INDIRECT("'Einzelwertung U12'!Q"&amp;ROW($2:$177))),'Einzelwertung U12'!Q$2:Q$177),ROWS($1:27)))</f>
        <v/>
      </c>
      <c r="G27" s="51" t="str">
        <f t="array" aca="1" ref="G27" ca="1">IF(ROWS($1:27)&gt;SUBTOTAL(3,'Einzelwertung U12'!S$2:S$177),"",IF(OR(A27&lt;&gt;"",B27&lt;&gt;"",C27&lt;&gt;"",D27&lt;&gt;"",E27&lt;&gt;"",F27&lt;&gt;""),SMALL(IF(SUBTOTAL(3,INDIRECT("'Einzelwertung U12'!S"&amp;ROW($2:$177))),'Einzelwertung U12'!S$2:S$177),ROWS($1:27)),""))</f>
        <v/>
      </c>
    </row>
    <row r="28" spans="1:7" x14ac:dyDescent="0.2">
      <c r="A28" s="51" t="str">
        <f t="array" aca="1" ref="A28" ca="1">IF(ROWS($1:28)&gt;SUBTOTAL(3,'Einzelwertung U12'!G$2:G$177),"",SMALL(IF(SUBTOTAL(3,INDIRECT("'Einzelwertung U12'!G"&amp;ROW($2:$177))),'Einzelwertung U12'!G$2:G$177),ROWS($1:28)))</f>
        <v/>
      </c>
      <c r="B28" s="51" t="str">
        <f t="array" aca="1" ref="B28" ca="1">IF(ROWS($1:28)&gt;SUBTOTAL(3,'Einzelwertung U12'!I$2:I$177),"",SMALL(IF(SUBTOTAL(3,INDIRECT("'Einzelwertung U12'!I"&amp;ROW($2:$177))),'Einzelwertung U12'!I$2:I$177),ROWS($1:28)))</f>
        <v/>
      </c>
      <c r="C28" s="51" t="str">
        <f t="array" aca="1" ref="C28" ca="1">IF(ROWS($1:28)&gt;SUBTOTAL(3,'Einzelwertung U12'!K$2:K$177),"",SMALL(IF(SUBTOTAL(3,INDIRECT("'Einzelwertung U12'!K"&amp;ROW($2:$177))),'Einzelwertung U12'!K$2:K$177),ROWS($1:28)))</f>
        <v/>
      </c>
      <c r="D28" s="51" t="str">
        <f t="array" aca="1" ref="D28" ca="1">IF(ROWS($1:28)&gt;SUBTOTAL(3,'Einzelwertung U12'!M$2:M$177),"",SMALL(IF(SUBTOTAL(3,INDIRECT("'Einzelwertung U12'!M"&amp;ROW($2:$177))),'Einzelwertung U12'!M$2:M$177),ROWS($1:28)))</f>
        <v/>
      </c>
      <c r="E28" s="51" t="str">
        <f t="array" aca="1" ref="E28" ca="1">IF(ROWS($1:28)&gt;SUBTOTAL(3,'Einzelwertung U12'!O$2:O$177),"",SMALL(IF(SUBTOTAL(3,INDIRECT("'Einzelwertung U12'!O"&amp;ROW($2:$177))),'Einzelwertung U12'!O$2:O$177),ROWS($1:28)))</f>
        <v/>
      </c>
      <c r="F28" s="51" t="str">
        <f t="array" aca="1" ref="F28" ca="1">IF(ROWS($1:28)&gt;SUBTOTAL(3,'Einzelwertung U12'!Q$2:Q$177),"",SMALL(IF(SUBTOTAL(3,INDIRECT("'Einzelwertung U12'!Q"&amp;ROW($2:$177))),'Einzelwertung U12'!Q$2:Q$177),ROWS($1:28)))</f>
        <v/>
      </c>
      <c r="G28" s="51" t="str">
        <f t="array" aca="1" ref="G28" ca="1">IF(ROWS($1:28)&gt;SUBTOTAL(3,'Einzelwertung U12'!S$2:S$177),"",IF(OR(A28&lt;&gt;"",B28&lt;&gt;"",C28&lt;&gt;"",D28&lt;&gt;"",E28&lt;&gt;"",F28&lt;&gt;""),SMALL(IF(SUBTOTAL(3,INDIRECT("'Einzelwertung U12'!S"&amp;ROW($2:$177))),'Einzelwertung U12'!S$2:S$177),ROWS($1:28)),""))</f>
        <v/>
      </c>
    </row>
    <row r="29" spans="1:7" x14ac:dyDescent="0.2">
      <c r="A29" s="51" t="str">
        <f t="array" aca="1" ref="A29" ca="1">IF(ROWS($1:29)&gt;SUBTOTAL(3,'Einzelwertung U12'!G$2:G$177),"",SMALL(IF(SUBTOTAL(3,INDIRECT("'Einzelwertung U12'!G"&amp;ROW($2:$177))),'Einzelwertung U12'!G$2:G$177),ROWS($1:29)))</f>
        <v/>
      </c>
      <c r="B29" s="51" t="str">
        <f t="array" aca="1" ref="B29" ca="1">IF(ROWS($1:29)&gt;SUBTOTAL(3,'Einzelwertung U12'!I$2:I$177),"",SMALL(IF(SUBTOTAL(3,INDIRECT("'Einzelwertung U12'!I"&amp;ROW($2:$177))),'Einzelwertung U12'!I$2:I$177),ROWS($1:29)))</f>
        <v/>
      </c>
      <c r="C29" s="51" t="str">
        <f t="array" aca="1" ref="C29" ca="1">IF(ROWS($1:29)&gt;SUBTOTAL(3,'Einzelwertung U12'!K$2:K$177),"",SMALL(IF(SUBTOTAL(3,INDIRECT("'Einzelwertung U12'!K"&amp;ROW($2:$177))),'Einzelwertung U12'!K$2:K$177),ROWS($1:29)))</f>
        <v/>
      </c>
      <c r="D29" s="51" t="str">
        <f t="array" aca="1" ref="D29" ca="1">IF(ROWS($1:29)&gt;SUBTOTAL(3,'Einzelwertung U12'!M$2:M$177),"",SMALL(IF(SUBTOTAL(3,INDIRECT("'Einzelwertung U12'!M"&amp;ROW($2:$177))),'Einzelwertung U12'!M$2:M$177),ROWS($1:29)))</f>
        <v/>
      </c>
      <c r="E29" s="51" t="str">
        <f t="array" aca="1" ref="E29" ca="1">IF(ROWS($1:29)&gt;SUBTOTAL(3,'Einzelwertung U12'!O$2:O$177),"",SMALL(IF(SUBTOTAL(3,INDIRECT("'Einzelwertung U12'!O"&amp;ROW($2:$177))),'Einzelwertung U12'!O$2:O$177),ROWS($1:29)))</f>
        <v/>
      </c>
      <c r="F29" s="51" t="str">
        <f t="array" aca="1" ref="F29" ca="1">IF(ROWS($1:29)&gt;SUBTOTAL(3,'Einzelwertung U12'!Q$2:Q$177),"",SMALL(IF(SUBTOTAL(3,INDIRECT("'Einzelwertung U12'!Q"&amp;ROW($2:$177))),'Einzelwertung U12'!Q$2:Q$177),ROWS($1:29)))</f>
        <v/>
      </c>
      <c r="G29" s="51" t="str">
        <f t="array" aca="1" ref="G29" ca="1">IF(ROWS($1:29)&gt;SUBTOTAL(3,'Einzelwertung U12'!S$2:S$177),"",IF(OR(A29&lt;&gt;"",B29&lt;&gt;"",C29&lt;&gt;"",D29&lt;&gt;"",E29&lt;&gt;"",F29&lt;&gt;""),SMALL(IF(SUBTOTAL(3,INDIRECT("'Einzelwertung U12'!S"&amp;ROW($2:$177))),'Einzelwertung U12'!S$2:S$177),ROWS($1:29)),""))</f>
        <v/>
      </c>
    </row>
    <row r="30" spans="1:7" x14ac:dyDescent="0.2">
      <c r="A30" s="51" t="str">
        <f t="array" aca="1" ref="A30" ca="1">IF(ROWS($1:30)&gt;SUBTOTAL(3,'Einzelwertung U12'!G$2:G$177),"",SMALL(IF(SUBTOTAL(3,INDIRECT("'Einzelwertung U12'!G"&amp;ROW($2:$177))),'Einzelwertung U12'!G$2:G$177),ROWS($1:30)))</f>
        <v/>
      </c>
      <c r="B30" s="51" t="str">
        <f t="array" aca="1" ref="B30" ca="1">IF(ROWS($1:30)&gt;SUBTOTAL(3,'Einzelwertung U12'!I$2:I$177),"",SMALL(IF(SUBTOTAL(3,INDIRECT("'Einzelwertung U12'!I"&amp;ROW($2:$177))),'Einzelwertung U12'!I$2:I$177),ROWS($1:30)))</f>
        <v/>
      </c>
      <c r="C30" s="51" t="str">
        <f t="array" aca="1" ref="C30" ca="1">IF(ROWS($1:30)&gt;SUBTOTAL(3,'Einzelwertung U12'!K$2:K$177),"",SMALL(IF(SUBTOTAL(3,INDIRECT("'Einzelwertung U12'!K"&amp;ROW($2:$177))),'Einzelwertung U12'!K$2:K$177),ROWS($1:30)))</f>
        <v/>
      </c>
      <c r="D30" s="51" t="str">
        <f t="array" aca="1" ref="D30" ca="1">IF(ROWS($1:30)&gt;SUBTOTAL(3,'Einzelwertung U12'!M$2:M$177),"",SMALL(IF(SUBTOTAL(3,INDIRECT("'Einzelwertung U12'!M"&amp;ROW($2:$177))),'Einzelwertung U12'!M$2:M$177),ROWS($1:30)))</f>
        <v/>
      </c>
      <c r="E30" s="51" t="str">
        <f t="array" aca="1" ref="E30" ca="1">IF(ROWS($1:30)&gt;SUBTOTAL(3,'Einzelwertung U12'!O$2:O$177),"",SMALL(IF(SUBTOTAL(3,INDIRECT("'Einzelwertung U12'!O"&amp;ROW($2:$177))),'Einzelwertung U12'!O$2:O$177),ROWS($1:30)))</f>
        <v/>
      </c>
      <c r="F30" s="51" t="str">
        <f t="array" aca="1" ref="F30" ca="1">IF(ROWS($1:30)&gt;SUBTOTAL(3,'Einzelwertung U12'!Q$2:Q$177),"",SMALL(IF(SUBTOTAL(3,INDIRECT("'Einzelwertung U12'!Q"&amp;ROW($2:$177))),'Einzelwertung U12'!Q$2:Q$177),ROWS($1:30)))</f>
        <v/>
      </c>
      <c r="G30" s="51" t="str">
        <f t="array" aca="1" ref="G30" ca="1">IF(ROWS($1:30)&gt;SUBTOTAL(3,'Einzelwertung U12'!S$2:S$177),"",IF(OR(A30&lt;&gt;"",B30&lt;&gt;"",C30&lt;&gt;"",D30&lt;&gt;"",E30&lt;&gt;"",F30&lt;&gt;""),SMALL(IF(SUBTOTAL(3,INDIRECT("'Einzelwertung U12'!S"&amp;ROW($2:$177))),'Einzelwertung U12'!S$2:S$177),ROWS($1:30)),""))</f>
        <v/>
      </c>
    </row>
    <row r="31" spans="1:7" x14ac:dyDescent="0.2">
      <c r="A31" s="51" t="str">
        <f t="array" aca="1" ref="A31" ca="1">IF(ROWS($1:31)&gt;SUBTOTAL(3,'Einzelwertung U12'!G$2:G$177),"",SMALL(IF(SUBTOTAL(3,INDIRECT("'Einzelwertung U12'!G"&amp;ROW($2:$177))),'Einzelwertung U12'!G$2:G$177),ROWS($1:31)))</f>
        <v/>
      </c>
      <c r="B31" s="51" t="str">
        <f t="array" aca="1" ref="B31" ca="1">IF(ROWS($1:31)&gt;SUBTOTAL(3,'Einzelwertung U12'!I$2:I$177),"",SMALL(IF(SUBTOTAL(3,INDIRECT("'Einzelwertung U12'!I"&amp;ROW($2:$177))),'Einzelwertung U12'!I$2:I$177),ROWS($1:31)))</f>
        <v/>
      </c>
      <c r="C31" s="51" t="str">
        <f t="array" aca="1" ref="C31" ca="1">IF(ROWS($1:31)&gt;SUBTOTAL(3,'Einzelwertung U12'!K$2:K$177),"",SMALL(IF(SUBTOTAL(3,INDIRECT("'Einzelwertung U12'!K"&amp;ROW($2:$177))),'Einzelwertung U12'!K$2:K$177),ROWS($1:31)))</f>
        <v/>
      </c>
      <c r="D31" s="51" t="str">
        <f t="array" aca="1" ref="D31" ca="1">IF(ROWS($1:31)&gt;SUBTOTAL(3,'Einzelwertung U12'!M$2:M$177),"",SMALL(IF(SUBTOTAL(3,INDIRECT("'Einzelwertung U12'!M"&amp;ROW($2:$177))),'Einzelwertung U12'!M$2:M$177),ROWS($1:31)))</f>
        <v/>
      </c>
      <c r="E31" s="51" t="str">
        <f t="array" aca="1" ref="E31" ca="1">IF(ROWS($1:31)&gt;SUBTOTAL(3,'Einzelwertung U12'!O$2:O$177),"",SMALL(IF(SUBTOTAL(3,INDIRECT("'Einzelwertung U12'!O"&amp;ROW($2:$177))),'Einzelwertung U12'!O$2:O$177),ROWS($1:31)))</f>
        <v/>
      </c>
      <c r="F31" s="51" t="str">
        <f t="array" aca="1" ref="F31" ca="1">IF(ROWS($1:31)&gt;SUBTOTAL(3,'Einzelwertung U12'!Q$2:Q$177),"",SMALL(IF(SUBTOTAL(3,INDIRECT("'Einzelwertung U12'!Q"&amp;ROW($2:$177))),'Einzelwertung U12'!Q$2:Q$177),ROWS($1:31)))</f>
        <v/>
      </c>
      <c r="G31" s="51" t="str">
        <f t="array" aca="1" ref="G31" ca="1">IF(ROWS($1:31)&gt;SUBTOTAL(3,'Einzelwertung U12'!S$2:S$177),"",IF(OR(A31&lt;&gt;"",B31&lt;&gt;"",C31&lt;&gt;"",D31&lt;&gt;"",E31&lt;&gt;"",F31&lt;&gt;""),SMALL(IF(SUBTOTAL(3,INDIRECT("'Einzelwertung U12'!S"&amp;ROW($2:$177))),'Einzelwertung U12'!S$2:S$177),ROWS($1:31)),""))</f>
        <v/>
      </c>
    </row>
    <row r="32" spans="1:7" x14ac:dyDescent="0.2">
      <c r="A32" s="51" t="str">
        <f t="array" aca="1" ref="A32" ca="1">IF(ROWS($1:32)&gt;SUBTOTAL(3,'Einzelwertung U12'!G$2:G$177),"",SMALL(IF(SUBTOTAL(3,INDIRECT("'Einzelwertung U12'!G"&amp;ROW($2:$177))),'Einzelwertung U12'!G$2:G$177),ROWS($1:32)))</f>
        <v/>
      </c>
      <c r="B32" s="51" t="str">
        <f t="array" aca="1" ref="B32" ca="1">IF(ROWS($1:32)&gt;SUBTOTAL(3,'Einzelwertung U12'!I$2:I$177),"",SMALL(IF(SUBTOTAL(3,INDIRECT("'Einzelwertung U12'!I"&amp;ROW($2:$177))),'Einzelwertung U12'!I$2:I$177),ROWS($1:32)))</f>
        <v/>
      </c>
      <c r="C32" s="51" t="str">
        <f t="array" aca="1" ref="C32" ca="1">IF(ROWS($1:32)&gt;SUBTOTAL(3,'Einzelwertung U12'!K$2:K$177),"",SMALL(IF(SUBTOTAL(3,INDIRECT("'Einzelwertung U12'!K"&amp;ROW($2:$177))),'Einzelwertung U12'!K$2:K$177),ROWS($1:32)))</f>
        <v/>
      </c>
      <c r="D32" s="51" t="str">
        <f t="array" aca="1" ref="D32" ca="1">IF(ROWS($1:32)&gt;SUBTOTAL(3,'Einzelwertung U12'!M$2:M$177),"",SMALL(IF(SUBTOTAL(3,INDIRECT("'Einzelwertung U12'!M"&amp;ROW($2:$177))),'Einzelwertung U12'!M$2:M$177),ROWS($1:32)))</f>
        <v/>
      </c>
      <c r="E32" s="51" t="str">
        <f t="array" aca="1" ref="E32" ca="1">IF(ROWS($1:32)&gt;SUBTOTAL(3,'Einzelwertung U12'!O$2:O$177),"",SMALL(IF(SUBTOTAL(3,INDIRECT("'Einzelwertung U12'!O"&amp;ROW($2:$177))),'Einzelwertung U12'!O$2:O$177),ROWS($1:32)))</f>
        <v/>
      </c>
      <c r="F32" s="51" t="str">
        <f t="array" aca="1" ref="F32" ca="1">IF(ROWS($1:32)&gt;SUBTOTAL(3,'Einzelwertung U12'!Q$2:Q$177),"",SMALL(IF(SUBTOTAL(3,INDIRECT("'Einzelwertung U12'!Q"&amp;ROW($2:$177))),'Einzelwertung U12'!Q$2:Q$177),ROWS($1:32)))</f>
        <v/>
      </c>
      <c r="G32" s="51" t="str">
        <f t="array" aca="1" ref="G32" ca="1">IF(ROWS($1:32)&gt;SUBTOTAL(3,'Einzelwertung U12'!S$2:S$177),"",IF(OR(A32&lt;&gt;"",B32&lt;&gt;"",C32&lt;&gt;"",D32&lt;&gt;"",E32&lt;&gt;"",F32&lt;&gt;""),SMALL(IF(SUBTOTAL(3,INDIRECT("'Einzelwertung U12'!S"&amp;ROW($2:$177))),'Einzelwertung U12'!S$2:S$177),ROWS($1:32)),""))</f>
        <v/>
      </c>
    </row>
    <row r="33" spans="1:7" x14ac:dyDescent="0.2">
      <c r="A33" s="51" t="str">
        <f t="array" aca="1" ref="A33" ca="1">IF(ROWS($1:33)&gt;SUBTOTAL(3,'Einzelwertung U12'!G$2:G$177),"",SMALL(IF(SUBTOTAL(3,INDIRECT("'Einzelwertung U12'!G"&amp;ROW($2:$177))),'Einzelwertung U12'!G$2:G$177),ROWS($1:33)))</f>
        <v/>
      </c>
      <c r="B33" s="51" t="str">
        <f t="array" aca="1" ref="B33" ca="1">IF(ROWS($1:33)&gt;SUBTOTAL(3,'Einzelwertung U12'!I$2:I$177),"",SMALL(IF(SUBTOTAL(3,INDIRECT("'Einzelwertung U12'!I"&amp;ROW($2:$177))),'Einzelwertung U12'!I$2:I$177),ROWS($1:33)))</f>
        <v/>
      </c>
      <c r="C33" s="51" t="str">
        <f t="array" aca="1" ref="C33" ca="1">IF(ROWS($1:33)&gt;SUBTOTAL(3,'Einzelwertung U12'!K$2:K$177),"",SMALL(IF(SUBTOTAL(3,INDIRECT("'Einzelwertung U12'!K"&amp;ROW($2:$177))),'Einzelwertung U12'!K$2:K$177),ROWS($1:33)))</f>
        <v/>
      </c>
      <c r="D33" s="51" t="str">
        <f t="array" aca="1" ref="D33" ca="1">IF(ROWS($1:33)&gt;SUBTOTAL(3,'Einzelwertung U12'!M$2:M$177),"",SMALL(IF(SUBTOTAL(3,INDIRECT("'Einzelwertung U12'!M"&amp;ROW($2:$177))),'Einzelwertung U12'!M$2:M$177),ROWS($1:33)))</f>
        <v/>
      </c>
      <c r="E33" s="51" t="str">
        <f t="array" aca="1" ref="E33" ca="1">IF(ROWS($1:33)&gt;SUBTOTAL(3,'Einzelwertung U12'!O$2:O$177),"",SMALL(IF(SUBTOTAL(3,INDIRECT("'Einzelwertung U12'!O"&amp;ROW($2:$177))),'Einzelwertung U12'!O$2:O$177),ROWS($1:33)))</f>
        <v/>
      </c>
      <c r="F33" s="51" t="str">
        <f t="array" aca="1" ref="F33" ca="1">IF(ROWS($1:33)&gt;SUBTOTAL(3,'Einzelwertung U12'!Q$2:Q$177),"",SMALL(IF(SUBTOTAL(3,INDIRECT("'Einzelwertung U12'!Q"&amp;ROW($2:$177))),'Einzelwertung U12'!Q$2:Q$177),ROWS($1:33)))</f>
        <v/>
      </c>
      <c r="G33" s="51" t="str">
        <f t="array" aca="1" ref="G33" ca="1">IF(ROWS($1:33)&gt;SUBTOTAL(3,'Einzelwertung U12'!S$2:S$177),"",IF(OR(A33&lt;&gt;"",B33&lt;&gt;"",C33&lt;&gt;"",D33&lt;&gt;"",E33&lt;&gt;"",F33&lt;&gt;""),SMALL(IF(SUBTOTAL(3,INDIRECT("'Einzelwertung U12'!S"&amp;ROW($2:$177))),'Einzelwertung U12'!S$2:S$177),ROWS($1:33)),""))</f>
        <v/>
      </c>
    </row>
    <row r="34" spans="1:7" x14ac:dyDescent="0.2">
      <c r="A34" s="51" t="str">
        <f t="array" aca="1" ref="A34" ca="1">IF(ROWS($1:34)&gt;SUBTOTAL(3,'Einzelwertung U12'!G$2:G$177),"",SMALL(IF(SUBTOTAL(3,INDIRECT("'Einzelwertung U12'!G"&amp;ROW($2:$177))),'Einzelwertung U12'!G$2:G$177),ROWS($1:34)))</f>
        <v/>
      </c>
      <c r="B34" s="51" t="str">
        <f t="array" aca="1" ref="B34" ca="1">IF(ROWS($1:34)&gt;SUBTOTAL(3,'Einzelwertung U12'!I$2:I$177),"",SMALL(IF(SUBTOTAL(3,INDIRECT("'Einzelwertung U12'!I"&amp;ROW($2:$177))),'Einzelwertung U12'!I$2:I$177),ROWS($1:34)))</f>
        <v/>
      </c>
      <c r="C34" s="51" t="str">
        <f t="array" aca="1" ref="C34" ca="1">IF(ROWS($1:34)&gt;SUBTOTAL(3,'Einzelwertung U12'!K$2:K$177),"",SMALL(IF(SUBTOTAL(3,INDIRECT("'Einzelwertung U12'!K"&amp;ROW($2:$177))),'Einzelwertung U12'!K$2:K$177),ROWS($1:34)))</f>
        <v/>
      </c>
      <c r="D34" s="51" t="str">
        <f t="array" aca="1" ref="D34" ca="1">IF(ROWS($1:34)&gt;SUBTOTAL(3,'Einzelwertung U12'!M$2:M$177),"",SMALL(IF(SUBTOTAL(3,INDIRECT("'Einzelwertung U12'!M"&amp;ROW($2:$177))),'Einzelwertung U12'!M$2:M$177),ROWS($1:34)))</f>
        <v/>
      </c>
      <c r="E34" s="51" t="str">
        <f t="array" aca="1" ref="E34" ca="1">IF(ROWS($1:34)&gt;SUBTOTAL(3,'Einzelwertung U12'!O$2:O$177),"",SMALL(IF(SUBTOTAL(3,INDIRECT("'Einzelwertung U12'!O"&amp;ROW($2:$177))),'Einzelwertung U12'!O$2:O$177),ROWS($1:34)))</f>
        <v/>
      </c>
      <c r="F34" s="51" t="str">
        <f t="array" aca="1" ref="F34" ca="1">IF(ROWS($1:34)&gt;SUBTOTAL(3,'Einzelwertung U12'!Q$2:Q$177),"",SMALL(IF(SUBTOTAL(3,INDIRECT("'Einzelwertung U12'!Q"&amp;ROW($2:$177))),'Einzelwertung U12'!Q$2:Q$177),ROWS($1:34)))</f>
        <v/>
      </c>
      <c r="G34" s="51" t="str">
        <f t="array" aca="1" ref="G34" ca="1">IF(ROWS($1:34)&gt;SUBTOTAL(3,'Einzelwertung U12'!S$2:S$177),"",IF(OR(A34&lt;&gt;"",B34&lt;&gt;"",C34&lt;&gt;"",D34&lt;&gt;"",E34&lt;&gt;"",F34&lt;&gt;""),SMALL(IF(SUBTOTAL(3,INDIRECT("'Einzelwertung U12'!S"&amp;ROW($2:$177))),'Einzelwertung U12'!S$2:S$177),ROWS($1:34)),""))</f>
        <v/>
      </c>
    </row>
    <row r="35" spans="1:7" x14ac:dyDescent="0.2">
      <c r="A35" s="51" t="str">
        <f t="array" aca="1" ref="A35" ca="1">IF(ROWS($1:35)&gt;SUBTOTAL(3,'Einzelwertung U12'!G$2:G$177),"",SMALL(IF(SUBTOTAL(3,INDIRECT("'Einzelwertung U12'!G"&amp;ROW($2:$177))),'Einzelwertung U12'!G$2:G$177),ROWS($1:35)))</f>
        <v/>
      </c>
      <c r="B35" s="51" t="str">
        <f t="array" aca="1" ref="B35" ca="1">IF(ROWS($1:35)&gt;SUBTOTAL(3,'Einzelwertung U12'!I$2:I$177),"",SMALL(IF(SUBTOTAL(3,INDIRECT("'Einzelwertung U12'!I"&amp;ROW($2:$177))),'Einzelwertung U12'!I$2:I$177),ROWS($1:35)))</f>
        <v/>
      </c>
      <c r="C35" s="51" t="str">
        <f t="array" aca="1" ref="C35" ca="1">IF(ROWS($1:35)&gt;SUBTOTAL(3,'Einzelwertung U12'!K$2:K$177),"",SMALL(IF(SUBTOTAL(3,INDIRECT("'Einzelwertung U12'!K"&amp;ROW($2:$177))),'Einzelwertung U12'!K$2:K$177),ROWS($1:35)))</f>
        <v/>
      </c>
      <c r="D35" s="51" t="str">
        <f t="array" aca="1" ref="D35" ca="1">IF(ROWS($1:35)&gt;SUBTOTAL(3,'Einzelwertung U12'!M$2:M$177),"",SMALL(IF(SUBTOTAL(3,INDIRECT("'Einzelwertung U12'!M"&amp;ROW($2:$177))),'Einzelwertung U12'!M$2:M$177),ROWS($1:35)))</f>
        <v/>
      </c>
      <c r="E35" s="51" t="str">
        <f t="array" aca="1" ref="E35" ca="1">IF(ROWS($1:35)&gt;SUBTOTAL(3,'Einzelwertung U12'!O$2:O$177),"",SMALL(IF(SUBTOTAL(3,INDIRECT("'Einzelwertung U12'!O"&amp;ROW($2:$177))),'Einzelwertung U12'!O$2:O$177),ROWS($1:35)))</f>
        <v/>
      </c>
      <c r="F35" s="51" t="str">
        <f t="array" aca="1" ref="F35" ca="1">IF(ROWS($1:35)&gt;SUBTOTAL(3,'Einzelwertung U12'!Q$2:Q$177),"",SMALL(IF(SUBTOTAL(3,INDIRECT("'Einzelwertung U12'!Q"&amp;ROW($2:$177))),'Einzelwertung U12'!Q$2:Q$177),ROWS($1:35)))</f>
        <v/>
      </c>
      <c r="G35" s="51" t="str">
        <f t="array" aca="1" ref="G35" ca="1">IF(ROWS($1:35)&gt;SUBTOTAL(3,'Einzelwertung U12'!S$2:S$177),"",IF(OR(A35&lt;&gt;"",B35&lt;&gt;"",C35&lt;&gt;"",D35&lt;&gt;"",E35&lt;&gt;"",F35&lt;&gt;""),SMALL(IF(SUBTOTAL(3,INDIRECT("'Einzelwertung U12'!S"&amp;ROW($2:$177))),'Einzelwertung U12'!S$2:S$177),ROWS($1:35)),""))</f>
        <v/>
      </c>
    </row>
    <row r="36" spans="1:7" x14ac:dyDescent="0.2">
      <c r="A36" s="51" t="str">
        <f t="array" aca="1" ref="A36" ca="1">IF(ROWS($1:36)&gt;SUBTOTAL(3,'Einzelwertung U12'!G$2:G$177),"",SMALL(IF(SUBTOTAL(3,INDIRECT("'Einzelwertung U12'!G"&amp;ROW($2:$177))),'Einzelwertung U12'!G$2:G$177),ROWS($1:36)))</f>
        <v/>
      </c>
      <c r="B36" s="51" t="str">
        <f t="array" aca="1" ref="B36" ca="1">IF(ROWS($1:36)&gt;SUBTOTAL(3,'Einzelwertung U12'!I$2:I$177),"",SMALL(IF(SUBTOTAL(3,INDIRECT("'Einzelwertung U12'!I"&amp;ROW($2:$177))),'Einzelwertung U12'!I$2:I$177),ROWS($1:36)))</f>
        <v/>
      </c>
      <c r="C36" s="51" t="str">
        <f t="array" aca="1" ref="C36" ca="1">IF(ROWS($1:36)&gt;SUBTOTAL(3,'Einzelwertung U12'!K$2:K$177),"",SMALL(IF(SUBTOTAL(3,INDIRECT("'Einzelwertung U12'!K"&amp;ROW($2:$177))),'Einzelwertung U12'!K$2:K$177),ROWS($1:36)))</f>
        <v/>
      </c>
      <c r="D36" s="51" t="str">
        <f t="array" aca="1" ref="D36" ca="1">IF(ROWS($1:36)&gt;SUBTOTAL(3,'Einzelwertung U12'!M$2:M$177),"",SMALL(IF(SUBTOTAL(3,INDIRECT("'Einzelwertung U12'!M"&amp;ROW($2:$177))),'Einzelwertung U12'!M$2:M$177),ROWS($1:36)))</f>
        <v/>
      </c>
      <c r="E36" s="51" t="str">
        <f t="array" aca="1" ref="E36" ca="1">IF(ROWS($1:36)&gt;SUBTOTAL(3,'Einzelwertung U12'!O$2:O$177),"",SMALL(IF(SUBTOTAL(3,INDIRECT("'Einzelwertung U12'!O"&amp;ROW($2:$177))),'Einzelwertung U12'!O$2:O$177),ROWS($1:36)))</f>
        <v/>
      </c>
      <c r="F36" s="51" t="str">
        <f t="array" aca="1" ref="F36" ca="1">IF(ROWS($1:36)&gt;SUBTOTAL(3,'Einzelwertung U12'!Q$2:Q$177),"",SMALL(IF(SUBTOTAL(3,INDIRECT("'Einzelwertung U12'!Q"&amp;ROW($2:$177))),'Einzelwertung U12'!Q$2:Q$177),ROWS($1:36)))</f>
        <v/>
      </c>
      <c r="G36" s="51" t="str">
        <f t="array" aca="1" ref="G36" ca="1">IF(ROWS($1:36)&gt;SUBTOTAL(3,'Einzelwertung U12'!S$2:S$177),"",IF(OR(A36&lt;&gt;"",B36&lt;&gt;"",C36&lt;&gt;"",D36&lt;&gt;"",E36&lt;&gt;"",F36&lt;&gt;""),SMALL(IF(SUBTOTAL(3,INDIRECT("'Einzelwertung U12'!S"&amp;ROW($2:$177))),'Einzelwertung U12'!S$2:S$177),ROWS($1:36)),""))</f>
        <v/>
      </c>
    </row>
    <row r="37" spans="1:7" x14ac:dyDescent="0.2">
      <c r="A37" s="51" t="str">
        <f t="array" aca="1" ref="A37" ca="1">IF(ROWS($1:37)&gt;SUBTOTAL(3,'Einzelwertung U12'!G$2:G$177),"",SMALL(IF(SUBTOTAL(3,INDIRECT("'Einzelwertung U12'!G"&amp;ROW($2:$177))),'Einzelwertung U12'!G$2:G$177),ROWS($1:37)))</f>
        <v/>
      </c>
      <c r="B37" s="51" t="str">
        <f t="array" aca="1" ref="B37" ca="1">IF(ROWS($1:37)&gt;SUBTOTAL(3,'Einzelwertung U12'!I$2:I$177),"",SMALL(IF(SUBTOTAL(3,INDIRECT("'Einzelwertung U12'!I"&amp;ROW($2:$177))),'Einzelwertung U12'!I$2:I$177),ROWS($1:37)))</f>
        <v/>
      </c>
      <c r="C37" s="51" t="str">
        <f t="array" aca="1" ref="C37" ca="1">IF(ROWS($1:37)&gt;SUBTOTAL(3,'Einzelwertung U12'!K$2:K$177),"",SMALL(IF(SUBTOTAL(3,INDIRECT("'Einzelwertung U12'!K"&amp;ROW($2:$177))),'Einzelwertung U12'!K$2:K$177),ROWS($1:37)))</f>
        <v/>
      </c>
      <c r="D37" s="51" t="str">
        <f t="array" aca="1" ref="D37" ca="1">IF(ROWS($1:37)&gt;SUBTOTAL(3,'Einzelwertung U12'!M$2:M$177),"",SMALL(IF(SUBTOTAL(3,INDIRECT("'Einzelwertung U12'!M"&amp;ROW($2:$177))),'Einzelwertung U12'!M$2:M$177),ROWS($1:37)))</f>
        <v/>
      </c>
      <c r="E37" s="51" t="str">
        <f t="array" aca="1" ref="E37" ca="1">IF(ROWS($1:37)&gt;SUBTOTAL(3,'Einzelwertung U12'!O$2:O$177),"",SMALL(IF(SUBTOTAL(3,INDIRECT("'Einzelwertung U12'!O"&amp;ROW($2:$177))),'Einzelwertung U12'!O$2:O$177),ROWS($1:37)))</f>
        <v/>
      </c>
      <c r="F37" s="51" t="str">
        <f t="array" aca="1" ref="F37" ca="1">IF(ROWS($1:37)&gt;SUBTOTAL(3,'Einzelwertung U12'!Q$2:Q$177),"",SMALL(IF(SUBTOTAL(3,INDIRECT("'Einzelwertung U12'!Q"&amp;ROW($2:$177))),'Einzelwertung U12'!Q$2:Q$177),ROWS($1:37)))</f>
        <v/>
      </c>
      <c r="G37" s="51" t="str">
        <f t="array" aca="1" ref="G37" ca="1">IF(ROWS($1:37)&gt;SUBTOTAL(3,'Einzelwertung U12'!S$2:S$177),"",IF(OR(A37&lt;&gt;"",B37&lt;&gt;"",C37&lt;&gt;"",D37&lt;&gt;"",E37&lt;&gt;"",F37&lt;&gt;""),SMALL(IF(SUBTOTAL(3,INDIRECT("'Einzelwertung U12'!S"&amp;ROW($2:$177))),'Einzelwertung U12'!S$2:S$177),ROWS($1:37)),""))</f>
        <v/>
      </c>
    </row>
    <row r="38" spans="1:7" x14ac:dyDescent="0.2">
      <c r="A38" s="51" t="str">
        <f t="array" aca="1" ref="A38" ca="1">IF(ROWS($1:38)&gt;SUBTOTAL(3,'Einzelwertung U12'!G$2:G$177),"",SMALL(IF(SUBTOTAL(3,INDIRECT("'Einzelwertung U12'!G"&amp;ROW($2:$177))),'Einzelwertung U12'!G$2:G$177),ROWS($1:38)))</f>
        <v/>
      </c>
      <c r="B38" s="51" t="str">
        <f t="array" aca="1" ref="B38" ca="1">IF(ROWS($1:38)&gt;SUBTOTAL(3,'Einzelwertung U12'!I$2:I$177),"",SMALL(IF(SUBTOTAL(3,INDIRECT("'Einzelwertung U12'!I"&amp;ROW($2:$177))),'Einzelwertung U12'!I$2:I$177),ROWS($1:38)))</f>
        <v/>
      </c>
      <c r="C38" s="51" t="str">
        <f t="array" aca="1" ref="C38" ca="1">IF(ROWS($1:38)&gt;SUBTOTAL(3,'Einzelwertung U12'!K$2:K$177),"",SMALL(IF(SUBTOTAL(3,INDIRECT("'Einzelwertung U12'!K"&amp;ROW($2:$177))),'Einzelwertung U12'!K$2:K$177),ROWS($1:38)))</f>
        <v/>
      </c>
      <c r="D38" s="51" t="str">
        <f t="array" aca="1" ref="D38" ca="1">IF(ROWS($1:38)&gt;SUBTOTAL(3,'Einzelwertung U12'!M$2:M$177),"",SMALL(IF(SUBTOTAL(3,INDIRECT("'Einzelwertung U12'!M"&amp;ROW($2:$177))),'Einzelwertung U12'!M$2:M$177),ROWS($1:38)))</f>
        <v/>
      </c>
      <c r="E38" s="51" t="str">
        <f t="array" aca="1" ref="E38" ca="1">IF(ROWS($1:38)&gt;SUBTOTAL(3,'Einzelwertung U12'!O$2:O$177),"",SMALL(IF(SUBTOTAL(3,INDIRECT("'Einzelwertung U12'!O"&amp;ROW($2:$177))),'Einzelwertung U12'!O$2:O$177),ROWS($1:38)))</f>
        <v/>
      </c>
      <c r="F38" s="51" t="str">
        <f t="array" aca="1" ref="F38" ca="1">IF(ROWS($1:38)&gt;SUBTOTAL(3,'Einzelwertung U12'!Q$2:Q$177),"",SMALL(IF(SUBTOTAL(3,INDIRECT("'Einzelwertung U12'!Q"&amp;ROW($2:$177))),'Einzelwertung U12'!Q$2:Q$177),ROWS($1:38)))</f>
        <v/>
      </c>
      <c r="G38" s="51" t="str">
        <f t="array" aca="1" ref="G38" ca="1">IF(ROWS($1:38)&gt;SUBTOTAL(3,'Einzelwertung U12'!S$2:S$177),"",IF(OR(A38&lt;&gt;"",B38&lt;&gt;"",C38&lt;&gt;"",D38&lt;&gt;"",E38&lt;&gt;"",F38&lt;&gt;""),SMALL(IF(SUBTOTAL(3,INDIRECT("'Einzelwertung U12'!S"&amp;ROW($2:$177))),'Einzelwertung U12'!S$2:S$177),ROWS($1:38)),""))</f>
        <v/>
      </c>
    </row>
    <row r="39" spans="1:7" x14ac:dyDescent="0.2">
      <c r="A39" s="51" t="str">
        <f t="array" aca="1" ref="A39" ca="1">IF(ROWS($1:39)&gt;SUBTOTAL(3,'Einzelwertung U12'!G$2:G$177),"",SMALL(IF(SUBTOTAL(3,INDIRECT("'Einzelwertung U12'!G"&amp;ROW($2:$177))),'Einzelwertung U12'!G$2:G$177),ROWS($1:39)))</f>
        <v/>
      </c>
      <c r="B39" s="51" t="str">
        <f t="array" aca="1" ref="B39" ca="1">IF(ROWS($1:39)&gt;SUBTOTAL(3,'Einzelwertung U12'!I$2:I$177),"",SMALL(IF(SUBTOTAL(3,INDIRECT("'Einzelwertung U12'!I"&amp;ROW($2:$177))),'Einzelwertung U12'!I$2:I$177),ROWS($1:39)))</f>
        <v/>
      </c>
      <c r="C39" s="51" t="str">
        <f t="array" aca="1" ref="C39" ca="1">IF(ROWS($1:39)&gt;SUBTOTAL(3,'Einzelwertung U12'!K$2:K$177),"",SMALL(IF(SUBTOTAL(3,INDIRECT("'Einzelwertung U12'!K"&amp;ROW($2:$177))),'Einzelwertung U12'!K$2:K$177),ROWS($1:39)))</f>
        <v/>
      </c>
      <c r="D39" s="51" t="str">
        <f t="array" aca="1" ref="D39" ca="1">IF(ROWS($1:39)&gt;SUBTOTAL(3,'Einzelwertung U12'!M$2:M$177),"",SMALL(IF(SUBTOTAL(3,INDIRECT("'Einzelwertung U12'!M"&amp;ROW($2:$177))),'Einzelwertung U12'!M$2:M$177),ROWS($1:39)))</f>
        <v/>
      </c>
      <c r="E39" s="51" t="str">
        <f t="array" aca="1" ref="E39" ca="1">IF(ROWS($1:39)&gt;SUBTOTAL(3,'Einzelwertung U12'!O$2:O$177),"",SMALL(IF(SUBTOTAL(3,INDIRECT("'Einzelwertung U12'!O"&amp;ROW($2:$177))),'Einzelwertung U12'!O$2:O$177),ROWS($1:39)))</f>
        <v/>
      </c>
      <c r="F39" s="51" t="str">
        <f t="array" aca="1" ref="F39" ca="1">IF(ROWS($1:39)&gt;SUBTOTAL(3,'Einzelwertung U12'!Q$2:Q$177),"",SMALL(IF(SUBTOTAL(3,INDIRECT("'Einzelwertung U12'!Q"&amp;ROW($2:$177))),'Einzelwertung U12'!Q$2:Q$177),ROWS($1:39)))</f>
        <v/>
      </c>
      <c r="G39" s="51" t="str">
        <f t="array" aca="1" ref="G39" ca="1">IF(ROWS($1:39)&gt;SUBTOTAL(3,'Einzelwertung U12'!S$2:S$177),"",IF(OR(A39&lt;&gt;"",B39&lt;&gt;"",C39&lt;&gt;"",D39&lt;&gt;"",E39&lt;&gt;"",F39&lt;&gt;""),SMALL(IF(SUBTOTAL(3,INDIRECT("'Einzelwertung U12'!S"&amp;ROW($2:$177))),'Einzelwertung U12'!S$2:S$177),ROWS($1:39)),""))</f>
        <v/>
      </c>
    </row>
    <row r="40" spans="1:7" x14ac:dyDescent="0.2">
      <c r="A40" s="51" t="str">
        <f t="array" aca="1" ref="A40" ca="1">IF(ROWS($1:40)&gt;SUBTOTAL(3,'Einzelwertung U12'!G$2:G$177),"",SMALL(IF(SUBTOTAL(3,INDIRECT("'Einzelwertung U12'!G"&amp;ROW($2:$177))),'Einzelwertung U12'!G$2:G$177),ROWS($1:40)))</f>
        <v/>
      </c>
      <c r="B40" s="51" t="str">
        <f t="array" aca="1" ref="B40" ca="1">IF(ROWS($1:40)&gt;SUBTOTAL(3,'Einzelwertung U12'!I$2:I$177),"",SMALL(IF(SUBTOTAL(3,INDIRECT("'Einzelwertung U12'!I"&amp;ROW($2:$177))),'Einzelwertung U12'!I$2:I$177),ROWS($1:40)))</f>
        <v/>
      </c>
      <c r="C40" s="51" t="str">
        <f t="array" aca="1" ref="C40" ca="1">IF(ROWS($1:40)&gt;SUBTOTAL(3,'Einzelwertung U12'!K$2:K$177),"",SMALL(IF(SUBTOTAL(3,INDIRECT("'Einzelwertung U12'!K"&amp;ROW($2:$177))),'Einzelwertung U12'!K$2:K$177),ROWS($1:40)))</f>
        <v/>
      </c>
      <c r="D40" s="51" t="str">
        <f t="array" aca="1" ref="D40" ca="1">IF(ROWS($1:40)&gt;SUBTOTAL(3,'Einzelwertung U12'!M$2:M$177),"",SMALL(IF(SUBTOTAL(3,INDIRECT("'Einzelwertung U12'!M"&amp;ROW($2:$177))),'Einzelwertung U12'!M$2:M$177),ROWS($1:40)))</f>
        <v/>
      </c>
      <c r="E40" s="51" t="str">
        <f t="array" aca="1" ref="E40" ca="1">IF(ROWS($1:40)&gt;SUBTOTAL(3,'Einzelwertung U12'!O$2:O$177),"",SMALL(IF(SUBTOTAL(3,INDIRECT("'Einzelwertung U12'!O"&amp;ROW($2:$177))),'Einzelwertung U12'!O$2:O$177),ROWS($1:40)))</f>
        <v/>
      </c>
      <c r="F40" s="51" t="str">
        <f t="array" aca="1" ref="F40" ca="1">IF(ROWS($1:40)&gt;SUBTOTAL(3,'Einzelwertung U12'!Q$2:Q$177),"",SMALL(IF(SUBTOTAL(3,INDIRECT("'Einzelwertung U12'!Q"&amp;ROW($2:$177))),'Einzelwertung U12'!Q$2:Q$177),ROWS($1:40)))</f>
        <v/>
      </c>
      <c r="G40" s="51" t="str">
        <f t="array" aca="1" ref="G40" ca="1">IF(ROWS($1:40)&gt;SUBTOTAL(3,'Einzelwertung U12'!S$2:S$177),"",IF(OR(A40&lt;&gt;"",B40&lt;&gt;"",C40&lt;&gt;"",D40&lt;&gt;"",E40&lt;&gt;"",F40&lt;&gt;""),SMALL(IF(SUBTOTAL(3,INDIRECT("'Einzelwertung U12'!S"&amp;ROW($2:$177))),'Einzelwertung U12'!S$2:S$177),ROWS($1:40)),""))</f>
        <v/>
      </c>
    </row>
    <row r="41" spans="1:7" x14ac:dyDescent="0.2">
      <c r="A41" s="51" t="str">
        <f t="array" aca="1" ref="A41" ca="1">IF(ROWS($1:41)&gt;SUBTOTAL(3,'Einzelwertung U12'!G$2:G$177),"",SMALL(IF(SUBTOTAL(3,INDIRECT("'Einzelwertung U12'!G"&amp;ROW($2:$177))),'Einzelwertung U12'!G$2:G$177),ROWS($1:41)))</f>
        <v/>
      </c>
      <c r="B41" s="51" t="str">
        <f t="array" aca="1" ref="B41" ca="1">IF(ROWS($1:41)&gt;SUBTOTAL(3,'Einzelwertung U12'!I$2:I$177),"",SMALL(IF(SUBTOTAL(3,INDIRECT("'Einzelwertung U12'!I"&amp;ROW($2:$177))),'Einzelwertung U12'!I$2:I$177),ROWS($1:41)))</f>
        <v/>
      </c>
      <c r="C41" s="51" t="str">
        <f t="array" aca="1" ref="C41" ca="1">IF(ROWS($1:41)&gt;SUBTOTAL(3,'Einzelwertung U12'!K$2:K$177),"",SMALL(IF(SUBTOTAL(3,INDIRECT("'Einzelwertung U12'!K"&amp;ROW($2:$177))),'Einzelwertung U12'!K$2:K$177),ROWS($1:41)))</f>
        <v/>
      </c>
      <c r="D41" s="51" t="str">
        <f t="array" aca="1" ref="D41" ca="1">IF(ROWS($1:41)&gt;SUBTOTAL(3,'Einzelwertung U12'!M$2:M$177),"",SMALL(IF(SUBTOTAL(3,INDIRECT("'Einzelwertung U12'!M"&amp;ROW($2:$177))),'Einzelwertung U12'!M$2:M$177),ROWS($1:41)))</f>
        <v/>
      </c>
      <c r="E41" s="51" t="str">
        <f t="array" aca="1" ref="E41" ca="1">IF(ROWS($1:41)&gt;SUBTOTAL(3,'Einzelwertung U12'!O$2:O$177),"",SMALL(IF(SUBTOTAL(3,INDIRECT("'Einzelwertung U12'!O"&amp;ROW($2:$177))),'Einzelwertung U12'!O$2:O$177),ROWS($1:41)))</f>
        <v/>
      </c>
      <c r="F41" s="51" t="str">
        <f t="array" aca="1" ref="F41" ca="1">IF(ROWS($1:41)&gt;SUBTOTAL(3,'Einzelwertung U12'!Q$2:Q$177),"",SMALL(IF(SUBTOTAL(3,INDIRECT("'Einzelwertung U12'!Q"&amp;ROW($2:$177))),'Einzelwertung U12'!Q$2:Q$177),ROWS($1:41)))</f>
        <v/>
      </c>
      <c r="G41" s="51" t="str">
        <f t="array" aca="1" ref="G41" ca="1">IF(ROWS($1:41)&gt;SUBTOTAL(3,'Einzelwertung U12'!S$2:S$177),"",IF(OR(A41&lt;&gt;"",B41&lt;&gt;"",C41&lt;&gt;"",D41&lt;&gt;"",E41&lt;&gt;"",F41&lt;&gt;""),SMALL(IF(SUBTOTAL(3,INDIRECT("'Einzelwertung U12'!S"&amp;ROW($2:$177))),'Einzelwertung U12'!S$2:S$177),ROWS($1:41)),""))</f>
        <v/>
      </c>
    </row>
    <row r="42" spans="1:7" x14ac:dyDescent="0.2">
      <c r="A42" s="51" t="str">
        <f t="array" aca="1" ref="A42" ca="1">IF(ROWS($1:42)&gt;SUBTOTAL(3,'Einzelwertung U12'!G$2:G$177),"",SMALL(IF(SUBTOTAL(3,INDIRECT("'Einzelwertung U12'!G"&amp;ROW($2:$177))),'Einzelwertung U12'!G$2:G$177),ROWS($1:42)))</f>
        <v/>
      </c>
      <c r="B42" s="51" t="str">
        <f t="array" aca="1" ref="B42" ca="1">IF(ROWS($1:42)&gt;SUBTOTAL(3,'Einzelwertung U12'!I$2:I$177),"",SMALL(IF(SUBTOTAL(3,INDIRECT("'Einzelwertung U12'!I"&amp;ROW($2:$177))),'Einzelwertung U12'!I$2:I$177),ROWS($1:42)))</f>
        <v/>
      </c>
      <c r="C42" s="51" t="str">
        <f t="array" aca="1" ref="C42" ca="1">IF(ROWS($1:42)&gt;SUBTOTAL(3,'Einzelwertung U12'!K$2:K$177),"",SMALL(IF(SUBTOTAL(3,INDIRECT("'Einzelwertung U12'!K"&amp;ROW($2:$177))),'Einzelwertung U12'!K$2:K$177),ROWS($1:42)))</f>
        <v/>
      </c>
      <c r="D42" s="51" t="str">
        <f t="array" aca="1" ref="D42" ca="1">IF(ROWS($1:42)&gt;SUBTOTAL(3,'Einzelwertung U12'!M$2:M$177),"",SMALL(IF(SUBTOTAL(3,INDIRECT("'Einzelwertung U12'!M"&amp;ROW($2:$177))),'Einzelwertung U12'!M$2:M$177),ROWS($1:42)))</f>
        <v/>
      </c>
      <c r="E42" s="51" t="str">
        <f t="array" aca="1" ref="E42" ca="1">IF(ROWS($1:42)&gt;SUBTOTAL(3,'Einzelwertung U12'!O$2:O$177),"",SMALL(IF(SUBTOTAL(3,INDIRECT("'Einzelwertung U12'!O"&amp;ROW($2:$177))),'Einzelwertung U12'!O$2:O$177),ROWS($1:42)))</f>
        <v/>
      </c>
      <c r="F42" s="51" t="str">
        <f t="array" aca="1" ref="F42" ca="1">IF(ROWS($1:42)&gt;SUBTOTAL(3,'Einzelwertung U12'!Q$2:Q$177),"",SMALL(IF(SUBTOTAL(3,INDIRECT("'Einzelwertung U12'!Q"&amp;ROW($2:$177))),'Einzelwertung U12'!Q$2:Q$177),ROWS($1:42)))</f>
        <v/>
      </c>
      <c r="G42" s="51" t="str">
        <f t="array" aca="1" ref="G42" ca="1">IF(ROWS($1:42)&gt;SUBTOTAL(3,'Einzelwertung U12'!S$2:S$177),"",IF(OR(A42&lt;&gt;"",B42&lt;&gt;"",C42&lt;&gt;"",D42&lt;&gt;"",E42&lt;&gt;"",F42&lt;&gt;""),SMALL(IF(SUBTOTAL(3,INDIRECT("'Einzelwertung U12'!S"&amp;ROW($2:$177))),'Einzelwertung U12'!S$2:S$177),ROWS($1:42)),""))</f>
        <v/>
      </c>
    </row>
    <row r="43" spans="1:7" x14ac:dyDescent="0.2">
      <c r="A43" s="51" t="str">
        <f t="array" aca="1" ref="A43" ca="1">IF(ROWS($1:43)&gt;SUBTOTAL(3,'Einzelwertung U12'!G$2:G$177),"",SMALL(IF(SUBTOTAL(3,INDIRECT("'Einzelwertung U12'!G"&amp;ROW($2:$177))),'Einzelwertung U12'!G$2:G$177),ROWS($1:43)))</f>
        <v/>
      </c>
      <c r="B43" s="51" t="str">
        <f t="array" aca="1" ref="B43" ca="1">IF(ROWS($1:43)&gt;SUBTOTAL(3,'Einzelwertung U12'!I$2:I$177),"",SMALL(IF(SUBTOTAL(3,INDIRECT("'Einzelwertung U12'!I"&amp;ROW($2:$177))),'Einzelwertung U12'!I$2:I$177),ROWS($1:43)))</f>
        <v/>
      </c>
      <c r="C43" s="51" t="str">
        <f t="array" aca="1" ref="C43" ca="1">IF(ROWS($1:43)&gt;SUBTOTAL(3,'Einzelwertung U12'!K$2:K$177),"",SMALL(IF(SUBTOTAL(3,INDIRECT("'Einzelwertung U12'!K"&amp;ROW($2:$177))),'Einzelwertung U12'!K$2:K$177),ROWS($1:43)))</f>
        <v/>
      </c>
      <c r="D43" s="51" t="str">
        <f t="array" aca="1" ref="D43" ca="1">IF(ROWS($1:43)&gt;SUBTOTAL(3,'Einzelwertung U12'!M$2:M$177),"",SMALL(IF(SUBTOTAL(3,INDIRECT("'Einzelwertung U12'!M"&amp;ROW($2:$177))),'Einzelwertung U12'!M$2:M$177),ROWS($1:43)))</f>
        <v/>
      </c>
      <c r="E43" s="51" t="str">
        <f t="array" aca="1" ref="E43" ca="1">IF(ROWS($1:43)&gt;SUBTOTAL(3,'Einzelwertung U12'!O$2:O$177),"",SMALL(IF(SUBTOTAL(3,INDIRECT("'Einzelwertung U12'!O"&amp;ROW($2:$177))),'Einzelwertung U12'!O$2:O$177),ROWS($1:43)))</f>
        <v/>
      </c>
      <c r="F43" s="51" t="str">
        <f t="array" aca="1" ref="F43" ca="1">IF(ROWS($1:43)&gt;SUBTOTAL(3,'Einzelwertung U12'!Q$2:Q$177),"",SMALL(IF(SUBTOTAL(3,INDIRECT("'Einzelwertung U12'!Q"&amp;ROW($2:$177))),'Einzelwertung U12'!Q$2:Q$177),ROWS($1:43)))</f>
        <v/>
      </c>
      <c r="G43" s="51" t="str">
        <f t="array" aca="1" ref="G43" ca="1">IF(ROWS($1:43)&gt;SUBTOTAL(3,'Einzelwertung U12'!S$2:S$177),"",IF(OR(A43&lt;&gt;"",B43&lt;&gt;"",C43&lt;&gt;"",D43&lt;&gt;"",E43&lt;&gt;"",F43&lt;&gt;""),SMALL(IF(SUBTOTAL(3,INDIRECT("'Einzelwertung U12'!S"&amp;ROW($2:$177))),'Einzelwertung U12'!S$2:S$177),ROWS($1:43)),""))</f>
        <v/>
      </c>
    </row>
    <row r="44" spans="1:7" x14ac:dyDescent="0.2">
      <c r="A44" s="51" t="str">
        <f t="array" aca="1" ref="A44" ca="1">IF(ROWS($1:44)&gt;SUBTOTAL(3,'Einzelwertung U12'!G$2:G$177),"",SMALL(IF(SUBTOTAL(3,INDIRECT("'Einzelwertung U12'!G"&amp;ROW($2:$177))),'Einzelwertung U12'!G$2:G$177),ROWS($1:44)))</f>
        <v/>
      </c>
      <c r="B44" s="51" t="str">
        <f t="array" aca="1" ref="B44" ca="1">IF(ROWS($1:44)&gt;SUBTOTAL(3,'Einzelwertung U12'!I$2:I$177),"",SMALL(IF(SUBTOTAL(3,INDIRECT("'Einzelwertung U12'!I"&amp;ROW($2:$177))),'Einzelwertung U12'!I$2:I$177),ROWS($1:44)))</f>
        <v/>
      </c>
      <c r="C44" s="51" t="str">
        <f t="array" aca="1" ref="C44" ca="1">IF(ROWS($1:44)&gt;SUBTOTAL(3,'Einzelwertung U12'!K$2:K$177),"",SMALL(IF(SUBTOTAL(3,INDIRECT("'Einzelwertung U12'!K"&amp;ROW($2:$177))),'Einzelwertung U12'!K$2:K$177),ROWS($1:44)))</f>
        <v/>
      </c>
      <c r="D44" s="51" t="str">
        <f t="array" aca="1" ref="D44" ca="1">IF(ROWS($1:44)&gt;SUBTOTAL(3,'Einzelwertung U12'!M$2:M$177),"",SMALL(IF(SUBTOTAL(3,INDIRECT("'Einzelwertung U12'!M"&amp;ROW($2:$177))),'Einzelwertung U12'!M$2:M$177),ROWS($1:44)))</f>
        <v/>
      </c>
      <c r="E44" s="51" t="str">
        <f t="array" aca="1" ref="E44" ca="1">IF(ROWS($1:44)&gt;SUBTOTAL(3,'Einzelwertung U12'!O$2:O$177),"",SMALL(IF(SUBTOTAL(3,INDIRECT("'Einzelwertung U12'!O"&amp;ROW($2:$177))),'Einzelwertung U12'!O$2:O$177),ROWS($1:44)))</f>
        <v/>
      </c>
      <c r="F44" s="51" t="str">
        <f t="array" aca="1" ref="F44" ca="1">IF(ROWS($1:44)&gt;SUBTOTAL(3,'Einzelwertung U12'!Q$2:Q$177),"",SMALL(IF(SUBTOTAL(3,INDIRECT("'Einzelwertung U12'!Q"&amp;ROW($2:$177))),'Einzelwertung U12'!Q$2:Q$177),ROWS($1:44)))</f>
        <v/>
      </c>
      <c r="G44" s="51" t="str">
        <f t="array" aca="1" ref="G44" ca="1">IF(ROWS($1:44)&gt;SUBTOTAL(3,'Einzelwertung U12'!S$2:S$177),"",IF(OR(A44&lt;&gt;"",B44&lt;&gt;"",C44&lt;&gt;"",D44&lt;&gt;"",E44&lt;&gt;"",F44&lt;&gt;""),SMALL(IF(SUBTOTAL(3,INDIRECT("'Einzelwertung U12'!S"&amp;ROW($2:$177))),'Einzelwertung U12'!S$2:S$177),ROWS($1:44)),""))</f>
        <v/>
      </c>
    </row>
    <row r="45" spans="1:7" x14ac:dyDescent="0.2">
      <c r="A45" s="51" t="str">
        <f t="array" aca="1" ref="A45" ca="1">IF(ROWS($1:45)&gt;SUBTOTAL(3,'Einzelwertung U12'!G$2:G$177),"",SMALL(IF(SUBTOTAL(3,INDIRECT("'Einzelwertung U12'!G"&amp;ROW($2:$177))),'Einzelwertung U12'!G$2:G$177),ROWS($1:45)))</f>
        <v/>
      </c>
      <c r="B45" s="51" t="str">
        <f t="array" aca="1" ref="B45" ca="1">IF(ROWS($1:45)&gt;SUBTOTAL(3,'Einzelwertung U12'!I$2:I$177),"",SMALL(IF(SUBTOTAL(3,INDIRECT("'Einzelwertung U12'!I"&amp;ROW($2:$177))),'Einzelwertung U12'!I$2:I$177),ROWS($1:45)))</f>
        <v/>
      </c>
      <c r="C45" s="51" t="str">
        <f t="array" aca="1" ref="C45" ca="1">IF(ROWS($1:45)&gt;SUBTOTAL(3,'Einzelwertung U12'!K$2:K$177),"",SMALL(IF(SUBTOTAL(3,INDIRECT("'Einzelwertung U12'!K"&amp;ROW($2:$177))),'Einzelwertung U12'!K$2:K$177),ROWS($1:45)))</f>
        <v/>
      </c>
      <c r="D45" s="51" t="str">
        <f t="array" aca="1" ref="D45" ca="1">IF(ROWS($1:45)&gt;SUBTOTAL(3,'Einzelwertung U12'!M$2:M$177),"",SMALL(IF(SUBTOTAL(3,INDIRECT("'Einzelwertung U12'!M"&amp;ROW($2:$177))),'Einzelwertung U12'!M$2:M$177),ROWS($1:45)))</f>
        <v/>
      </c>
      <c r="E45" s="51" t="str">
        <f t="array" aca="1" ref="E45" ca="1">IF(ROWS($1:45)&gt;SUBTOTAL(3,'Einzelwertung U12'!O$2:O$177),"",SMALL(IF(SUBTOTAL(3,INDIRECT("'Einzelwertung U12'!O"&amp;ROW($2:$177))),'Einzelwertung U12'!O$2:O$177),ROWS($1:45)))</f>
        <v/>
      </c>
      <c r="F45" s="51" t="str">
        <f t="array" aca="1" ref="F45" ca="1">IF(ROWS($1:45)&gt;SUBTOTAL(3,'Einzelwertung U12'!Q$2:Q$177),"",SMALL(IF(SUBTOTAL(3,INDIRECT("'Einzelwertung U12'!Q"&amp;ROW($2:$177))),'Einzelwertung U12'!Q$2:Q$177),ROWS($1:45)))</f>
        <v/>
      </c>
      <c r="G45" s="51" t="str">
        <f t="array" aca="1" ref="G45" ca="1">IF(ROWS($1:45)&gt;SUBTOTAL(3,'Einzelwertung U12'!S$2:S$177),"",IF(OR(A45&lt;&gt;"",B45&lt;&gt;"",C45&lt;&gt;"",D45&lt;&gt;"",E45&lt;&gt;"",F45&lt;&gt;""),SMALL(IF(SUBTOTAL(3,INDIRECT("'Einzelwertung U12'!S"&amp;ROW($2:$177))),'Einzelwertung U12'!S$2:S$177),ROWS($1:45)),""))</f>
        <v/>
      </c>
    </row>
    <row r="46" spans="1:7" x14ac:dyDescent="0.2">
      <c r="A46" s="51" t="str">
        <f t="array" aca="1" ref="A46" ca="1">IF(ROWS($1:46)&gt;SUBTOTAL(3,'Einzelwertung U12'!G$2:G$177),"",SMALL(IF(SUBTOTAL(3,INDIRECT("'Einzelwertung U12'!G"&amp;ROW($2:$177))),'Einzelwertung U12'!G$2:G$177),ROWS($1:46)))</f>
        <v/>
      </c>
      <c r="B46" s="51" t="str">
        <f t="array" aca="1" ref="B46" ca="1">IF(ROWS($1:46)&gt;SUBTOTAL(3,'Einzelwertung U12'!I$2:I$177),"",SMALL(IF(SUBTOTAL(3,INDIRECT("'Einzelwertung U12'!I"&amp;ROW($2:$177))),'Einzelwertung U12'!I$2:I$177),ROWS($1:46)))</f>
        <v/>
      </c>
      <c r="C46" s="51" t="str">
        <f t="array" aca="1" ref="C46" ca="1">IF(ROWS($1:46)&gt;SUBTOTAL(3,'Einzelwertung U12'!K$2:K$177),"",SMALL(IF(SUBTOTAL(3,INDIRECT("'Einzelwertung U12'!K"&amp;ROW($2:$177))),'Einzelwertung U12'!K$2:K$177),ROWS($1:46)))</f>
        <v/>
      </c>
      <c r="D46" s="51" t="str">
        <f t="array" aca="1" ref="D46" ca="1">IF(ROWS($1:46)&gt;SUBTOTAL(3,'Einzelwertung U12'!M$2:M$177),"",SMALL(IF(SUBTOTAL(3,INDIRECT("'Einzelwertung U12'!M"&amp;ROW($2:$177))),'Einzelwertung U12'!M$2:M$177),ROWS($1:46)))</f>
        <v/>
      </c>
      <c r="E46" s="51" t="str">
        <f t="array" aca="1" ref="E46" ca="1">IF(ROWS($1:46)&gt;SUBTOTAL(3,'Einzelwertung U12'!O$2:O$177),"",SMALL(IF(SUBTOTAL(3,INDIRECT("'Einzelwertung U12'!O"&amp;ROW($2:$177))),'Einzelwertung U12'!O$2:O$177),ROWS($1:46)))</f>
        <v/>
      </c>
      <c r="F46" s="51" t="str">
        <f t="array" aca="1" ref="F46" ca="1">IF(ROWS($1:46)&gt;SUBTOTAL(3,'Einzelwertung U12'!Q$2:Q$177),"",SMALL(IF(SUBTOTAL(3,INDIRECT("'Einzelwertung U12'!Q"&amp;ROW($2:$177))),'Einzelwertung U12'!Q$2:Q$177),ROWS($1:46)))</f>
        <v/>
      </c>
      <c r="G46" s="51" t="str">
        <f t="array" aca="1" ref="G46" ca="1">IF(ROWS($1:46)&gt;SUBTOTAL(3,'Einzelwertung U12'!S$2:S$177),"",IF(OR(A46&lt;&gt;"",B46&lt;&gt;"",C46&lt;&gt;"",D46&lt;&gt;"",E46&lt;&gt;"",F46&lt;&gt;""),SMALL(IF(SUBTOTAL(3,INDIRECT("'Einzelwertung U12'!S"&amp;ROW($2:$177))),'Einzelwertung U12'!S$2:S$177),ROWS($1:46)),""))</f>
        <v/>
      </c>
    </row>
    <row r="47" spans="1:7" x14ac:dyDescent="0.2">
      <c r="A47" s="51" t="str">
        <f t="array" aca="1" ref="A47" ca="1">IF(ROWS($1:47)&gt;SUBTOTAL(3,'Einzelwertung U12'!G$2:G$177),"",SMALL(IF(SUBTOTAL(3,INDIRECT("'Einzelwertung U12'!G"&amp;ROW($2:$177))),'Einzelwertung U12'!G$2:G$177),ROWS($1:47)))</f>
        <v/>
      </c>
      <c r="B47" s="51" t="str">
        <f t="array" aca="1" ref="B47" ca="1">IF(ROWS($1:47)&gt;SUBTOTAL(3,'Einzelwertung U12'!I$2:I$177),"",SMALL(IF(SUBTOTAL(3,INDIRECT("'Einzelwertung U12'!I"&amp;ROW($2:$177))),'Einzelwertung U12'!I$2:I$177),ROWS($1:47)))</f>
        <v/>
      </c>
      <c r="C47" s="51" t="str">
        <f t="array" aca="1" ref="C47" ca="1">IF(ROWS($1:47)&gt;SUBTOTAL(3,'Einzelwertung U12'!K$2:K$177),"",SMALL(IF(SUBTOTAL(3,INDIRECT("'Einzelwertung U12'!K"&amp;ROW($2:$177))),'Einzelwertung U12'!K$2:K$177),ROWS($1:47)))</f>
        <v/>
      </c>
      <c r="D47" s="51" t="str">
        <f t="array" aca="1" ref="D47" ca="1">IF(ROWS($1:47)&gt;SUBTOTAL(3,'Einzelwertung U12'!M$2:M$177),"",SMALL(IF(SUBTOTAL(3,INDIRECT("'Einzelwertung U12'!M"&amp;ROW($2:$177))),'Einzelwertung U12'!M$2:M$177),ROWS($1:47)))</f>
        <v/>
      </c>
      <c r="E47" s="51" t="str">
        <f t="array" aca="1" ref="E47" ca="1">IF(ROWS($1:47)&gt;SUBTOTAL(3,'Einzelwertung U12'!O$2:O$177),"",SMALL(IF(SUBTOTAL(3,INDIRECT("'Einzelwertung U12'!O"&amp;ROW($2:$177))),'Einzelwertung U12'!O$2:O$177),ROWS($1:47)))</f>
        <v/>
      </c>
      <c r="F47" s="51" t="str">
        <f t="array" aca="1" ref="F47" ca="1">IF(ROWS($1:47)&gt;SUBTOTAL(3,'Einzelwertung U12'!Q$2:Q$177),"",SMALL(IF(SUBTOTAL(3,INDIRECT("'Einzelwertung U12'!Q"&amp;ROW($2:$177))),'Einzelwertung U12'!Q$2:Q$177),ROWS($1:47)))</f>
        <v/>
      </c>
      <c r="G47" s="51" t="str">
        <f t="array" aca="1" ref="G47" ca="1">IF(ROWS($1:47)&gt;SUBTOTAL(3,'Einzelwertung U12'!S$2:S$177),"",IF(OR(A47&lt;&gt;"",B47&lt;&gt;"",C47&lt;&gt;"",D47&lt;&gt;"",E47&lt;&gt;"",F47&lt;&gt;""),SMALL(IF(SUBTOTAL(3,INDIRECT("'Einzelwertung U12'!S"&amp;ROW($2:$177))),'Einzelwertung U12'!S$2:S$177),ROWS($1:47)),""))</f>
        <v/>
      </c>
    </row>
    <row r="48" spans="1:7" x14ac:dyDescent="0.2">
      <c r="A48" s="51" t="str">
        <f t="array" aca="1" ref="A48" ca="1">IF(ROWS($1:48)&gt;SUBTOTAL(3,'Einzelwertung U12'!G$2:G$177),"",SMALL(IF(SUBTOTAL(3,INDIRECT("'Einzelwertung U12'!G"&amp;ROW($2:$177))),'Einzelwertung U12'!G$2:G$177),ROWS($1:48)))</f>
        <v/>
      </c>
      <c r="B48" s="51" t="str">
        <f t="array" aca="1" ref="B48" ca="1">IF(ROWS($1:48)&gt;SUBTOTAL(3,'Einzelwertung U12'!I$2:I$177),"",SMALL(IF(SUBTOTAL(3,INDIRECT("'Einzelwertung U12'!I"&amp;ROW($2:$177))),'Einzelwertung U12'!I$2:I$177),ROWS($1:48)))</f>
        <v/>
      </c>
      <c r="C48" s="51" t="str">
        <f t="array" aca="1" ref="C48" ca="1">IF(ROWS($1:48)&gt;SUBTOTAL(3,'Einzelwertung U12'!K$2:K$177),"",SMALL(IF(SUBTOTAL(3,INDIRECT("'Einzelwertung U12'!K"&amp;ROW($2:$177))),'Einzelwertung U12'!K$2:K$177),ROWS($1:48)))</f>
        <v/>
      </c>
      <c r="D48" s="51" t="str">
        <f t="array" aca="1" ref="D48" ca="1">IF(ROWS($1:48)&gt;SUBTOTAL(3,'Einzelwertung U12'!M$2:M$177),"",SMALL(IF(SUBTOTAL(3,INDIRECT("'Einzelwertung U12'!M"&amp;ROW($2:$177))),'Einzelwertung U12'!M$2:M$177),ROWS($1:48)))</f>
        <v/>
      </c>
      <c r="E48" s="51" t="str">
        <f t="array" aca="1" ref="E48" ca="1">IF(ROWS($1:48)&gt;SUBTOTAL(3,'Einzelwertung U12'!O$2:O$177),"",SMALL(IF(SUBTOTAL(3,INDIRECT("'Einzelwertung U12'!O"&amp;ROW($2:$177))),'Einzelwertung U12'!O$2:O$177),ROWS($1:48)))</f>
        <v/>
      </c>
      <c r="F48" s="51" t="str">
        <f t="array" aca="1" ref="F48" ca="1">IF(ROWS($1:48)&gt;SUBTOTAL(3,'Einzelwertung U12'!Q$2:Q$177),"",SMALL(IF(SUBTOTAL(3,INDIRECT("'Einzelwertung U12'!Q"&amp;ROW($2:$177))),'Einzelwertung U12'!Q$2:Q$177),ROWS($1:48)))</f>
        <v/>
      </c>
      <c r="G48" s="51" t="str">
        <f t="array" aca="1" ref="G48" ca="1">IF(ROWS($1:48)&gt;SUBTOTAL(3,'Einzelwertung U12'!S$2:S$177),"",IF(OR(A48&lt;&gt;"",B48&lt;&gt;"",C48&lt;&gt;"",D48&lt;&gt;"",E48&lt;&gt;"",F48&lt;&gt;""),SMALL(IF(SUBTOTAL(3,INDIRECT("'Einzelwertung U12'!S"&amp;ROW($2:$177))),'Einzelwertung U12'!S$2:S$177),ROWS($1:48)),""))</f>
        <v/>
      </c>
    </row>
    <row r="49" spans="1:7" x14ac:dyDescent="0.2">
      <c r="A49" s="51" t="str">
        <f t="array" aca="1" ref="A49" ca="1">IF(ROWS($1:49)&gt;SUBTOTAL(3,'Einzelwertung U12'!G$2:G$177),"",SMALL(IF(SUBTOTAL(3,INDIRECT("'Einzelwertung U12'!G"&amp;ROW($2:$177))),'Einzelwertung U12'!G$2:G$177),ROWS($1:49)))</f>
        <v/>
      </c>
      <c r="B49" s="51" t="str">
        <f t="array" aca="1" ref="B49" ca="1">IF(ROWS($1:49)&gt;SUBTOTAL(3,'Einzelwertung U12'!I$2:I$177),"",SMALL(IF(SUBTOTAL(3,INDIRECT("'Einzelwertung U12'!I"&amp;ROW($2:$177))),'Einzelwertung U12'!I$2:I$177),ROWS($1:49)))</f>
        <v/>
      </c>
      <c r="C49" s="51" t="str">
        <f t="array" aca="1" ref="C49" ca="1">IF(ROWS($1:49)&gt;SUBTOTAL(3,'Einzelwertung U12'!K$2:K$177),"",SMALL(IF(SUBTOTAL(3,INDIRECT("'Einzelwertung U12'!K"&amp;ROW($2:$177))),'Einzelwertung U12'!K$2:K$177),ROWS($1:49)))</f>
        <v/>
      </c>
      <c r="D49" s="51" t="str">
        <f t="array" aca="1" ref="D49" ca="1">IF(ROWS($1:49)&gt;SUBTOTAL(3,'Einzelwertung U12'!M$2:M$177),"",SMALL(IF(SUBTOTAL(3,INDIRECT("'Einzelwertung U12'!M"&amp;ROW($2:$177))),'Einzelwertung U12'!M$2:M$177),ROWS($1:49)))</f>
        <v/>
      </c>
      <c r="E49" s="51" t="str">
        <f t="array" aca="1" ref="E49" ca="1">IF(ROWS($1:49)&gt;SUBTOTAL(3,'Einzelwertung U12'!O$2:O$177),"",SMALL(IF(SUBTOTAL(3,INDIRECT("'Einzelwertung U12'!O"&amp;ROW($2:$177))),'Einzelwertung U12'!O$2:O$177),ROWS($1:49)))</f>
        <v/>
      </c>
      <c r="F49" s="51" t="str">
        <f t="array" aca="1" ref="F49" ca="1">IF(ROWS($1:49)&gt;SUBTOTAL(3,'Einzelwertung U12'!Q$2:Q$177),"",SMALL(IF(SUBTOTAL(3,INDIRECT("'Einzelwertung U12'!Q"&amp;ROW($2:$177))),'Einzelwertung U12'!Q$2:Q$177),ROWS($1:49)))</f>
        <v/>
      </c>
      <c r="G49" s="51" t="str">
        <f t="array" aca="1" ref="G49" ca="1">IF(ROWS($1:49)&gt;SUBTOTAL(3,'Einzelwertung U12'!S$2:S$177),"",IF(OR(A49&lt;&gt;"",B49&lt;&gt;"",C49&lt;&gt;"",D49&lt;&gt;"",E49&lt;&gt;"",F49&lt;&gt;""),SMALL(IF(SUBTOTAL(3,INDIRECT("'Einzelwertung U12'!S"&amp;ROW($2:$177))),'Einzelwertung U12'!S$2:S$177),ROWS($1:49)),""))</f>
        <v/>
      </c>
    </row>
    <row r="50" spans="1:7" x14ac:dyDescent="0.2">
      <c r="A50" s="51" t="str">
        <f t="array" aca="1" ref="A50" ca="1">IF(ROWS($1:50)&gt;SUBTOTAL(3,'Einzelwertung U12'!G$2:G$177),"",SMALL(IF(SUBTOTAL(3,INDIRECT("'Einzelwertung U12'!G"&amp;ROW($2:$177))),'Einzelwertung U12'!G$2:G$177),ROWS($1:50)))</f>
        <v/>
      </c>
      <c r="B50" s="51" t="str">
        <f t="array" aca="1" ref="B50" ca="1">IF(ROWS($1:50)&gt;SUBTOTAL(3,'Einzelwertung U12'!I$2:I$177),"",SMALL(IF(SUBTOTAL(3,INDIRECT("'Einzelwertung U12'!I"&amp;ROW($2:$177))),'Einzelwertung U12'!I$2:I$177),ROWS($1:50)))</f>
        <v/>
      </c>
      <c r="C50" s="51" t="str">
        <f t="array" aca="1" ref="C50" ca="1">IF(ROWS($1:50)&gt;SUBTOTAL(3,'Einzelwertung U12'!K$2:K$177),"",SMALL(IF(SUBTOTAL(3,INDIRECT("'Einzelwertung U12'!K"&amp;ROW($2:$177))),'Einzelwertung U12'!K$2:K$177),ROWS($1:50)))</f>
        <v/>
      </c>
      <c r="D50" s="51" t="str">
        <f t="array" aca="1" ref="D50" ca="1">IF(ROWS($1:50)&gt;SUBTOTAL(3,'Einzelwertung U12'!M$2:M$177),"",SMALL(IF(SUBTOTAL(3,INDIRECT("'Einzelwertung U12'!M"&amp;ROW($2:$177))),'Einzelwertung U12'!M$2:M$177),ROWS($1:50)))</f>
        <v/>
      </c>
      <c r="E50" s="51" t="str">
        <f t="array" aca="1" ref="E50" ca="1">IF(ROWS($1:50)&gt;SUBTOTAL(3,'Einzelwertung U12'!O$2:O$177),"",SMALL(IF(SUBTOTAL(3,INDIRECT("'Einzelwertung U12'!O"&amp;ROW($2:$177))),'Einzelwertung U12'!O$2:O$177),ROWS($1:50)))</f>
        <v/>
      </c>
      <c r="F50" s="51" t="str">
        <f t="array" aca="1" ref="F50" ca="1">IF(ROWS($1:50)&gt;SUBTOTAL(3,'Einzelwertung U12'!Q$2:Q$177),"",SMALL(IF(SUBTOTAL(3,INDIRECT("'Einzelwertung U12'!Q"&amp;ROW($2:$177))),'Einzelwertung U12'!Q$2:Q$177),ROWS($1:50)))</f>
        <v/>
      </c>
      <c r="G50" s="51" t="str">
        <f t="array" aca="1" ref="G50" ca="1">IF(ROWS($1:50)&gt;SUBTOTAL(3,'Einzelwertung U12'!S$2:S$177),"",IF(OR(A50&lt;&gt;"",B50&lt;&gt;"",C50&lt;&gt;"",D50&lt;&gt;"",E50&lt;&gt;"",F50&lt;&gt;""),SMALL(IF(SUBTOTAL(3,INDIRECT("'Einzelwertung U12'!S"&amp;ROW($2:$177))),'Einzelwertung U12'!S$2:S$177),ROWS($1:50)),""))</f>
        <v/>
      </c>
    </row>
    <row r="51" spans="1:7" x14ac:dyDescent="0.2">
      <c r="A51" s="51" t="str">
        <f t="array" aca="1" ref="A51" ca="1">IF(ROWS($1:51)&gt;SUBTOTAL(3,'Einzelwertung U12'!G$2:G$177),"",SMALL(IF(SUBTOTAL(3,INDIRECT("'Einzelwertung U12'!G"&amp;ROW($2:$177))),'Einzelwertung U12'!G$2:G$177),ROWS($1:51)))</f>
        <v/>
      </c>
      <c r="B51" s="51" t="str">
        <f t="array" aca="1" ref="B51" ca="1">IF(ROWS($1:51)&gt;SUBTOTAL(3,'Einzelwertung U12'!I$2:I$177),"",SMALL(IF(SUBTOTAL(3,INDIRECT("'Einzelwertung U12'!I"&amp;ROW($2:$177))),'Einzelwertung U12'!I$2:I$177),ROWS($1:51)))</f>
        <v/>
      </c>
      <c r="C51" s="51" t="str">
        <f t="array" aca="1" ref="C51" ca="1">IF(ROWS($1:51)&gt;SUBTOTAL(3,'Einzelwertung U12'!K$2:K$177),"",SMALL(IF(SUBTOTAL(3,INDIRECT("'Einzelwertung U12'!K"&amp;ROW($2:$177))),'Einzelwertung U12'!K$2:K$177),ROWS($1:51)))</f>
        <v/>
      </c>
      <c r="D51" s="51" t="str">
        <f t="array" aca="1" ref="D51" ca="1">IF(ROWS($1:51)&gt;SUBTOTAL(3,'Einzelwertung U12'!M$2:M$177),"",SMALL(IF(SUBTOTAL(3,INDIRECT("'Einzelwertung U12'!M"&amp;ROW($2:$177))),'Einzelwertung U12'!M$2:M$177),ROWS($1:51)))</f>
        <v/>
      </c>
      <c r="E51" s="51" t="str">
        <f t="array" aca="1" ref="E51" ca="1">IF(ROWS($1:51)&gt;SUBTOTAL(3,'Einzelwertung U12'!O$2:O$177),"",SMALL(IF(SUBTOTAL(3,INDIRECT("'Einzelwertung U12'!O"&amp;ROW($2:$177))),'Einzelwertung U12'!O$2:O$177),ROWS($1:51)))</f>
        <v/>
      </c>
      <c r="F51" s="51" t="str">
        <f t="array" aca="1" ref="F51" ca="1">IF(ROWS($1:51)&gt;SUBTOTAL(3,'Einzelwertung U12'!Q$2:Q$177),"",SMALL(IF(SUBTOTAL(3,INDIRECT("'Einzelwertung U12'!Q"&amp;ROW($2:$177))),'Einzelwertung U12'!Q$2:Q$177),ROWS($1:51)))</f>
        <v/>
      </c>
      <c r="G51" s="51" t="str">
        <f t="array" aca="1" ref="G51" ca="1">IF(ROWS($1:51)&gt;SUBTOTAL(3,'Einzelwertung U12'!S$2:S$177),"",IF(OR(A51&lt;&gt;"",B51&lt;&gt;"",C51&lt;&gt;"",D51&lt;&gt;"",E51&lt;&gt;"",F51&lt;&gt;""),SMALL(IF(SUBTOTAL(3,INDIRECT("'Einzelwertung U12'!S"&amp;ROW($2:$177))),'Einzelwertung U12'!S$2:S$177),ROWS($1:51)),""))</f>
        <v/>
      </c>
    </row>
    <row r="52" spans="1:7" x14ac:dyDescent="0.2">
      <c r="A52" s="51" t="str">
        <f t="array" aca="1" ref="A52" ca="1">IF(ROWS($1:52)&gt;SUBTOTAL(3,'Einzelwertung U12'!G$2:G$177),"",SMALL(IF(SUBTOTAL(3,INDIRECT("'Einzelwertung U12'!G"&amp;ROW($2:$177))),'Einzelwertung U12'!G$2:G$177),ROWS($1:52)))</f>
        <v/>
      </c>
      <c r="B52" s="51" t="str">
        <f t="array" aca="1" ref="B52" ca="1">IF(ROWS($1:52)&gt;SUBTOTAL(3,'Einzelwertung U12'!I$2:I$177),"",SMALL(IF(SUBTOTAL(3,INDIRECT("'Einzelwertung U12'!I"&amp;ROW($2:$177))),'Einzelwertung U12'!I$2:I$177),ROWS($1:52)))</f>
        <v/>
      </c>
      <c r="C52" s="51" t="str">
        <f t="array" aca="1" ref="C52" ca="1">IF(ROWS($1:52)&gt;SUBTOTAL(3,'Einzelwertung U12'!K$2:K$177),"",SMALL(IF(SUBTOTAL(3,INDIRECT("'Einzelwertung U12'!K"&amp;ROW($2:$177))),'Einzelwertung U12'!K$2:K$177),ROWS($1:52)))</f>
        <v/>
      </c>
      <c r="D52" s="51" t="str">
        <f t="array" aca="1" ref="D52" ca="1">IF(ROWS($1:52)&gt;SUBTOTAL(3,'Einzelwertung U12'!M$2:M$177),"",SMALL(IF(SUBTOTAL(3,INDIRECT("'Einzelwertung U12'!M"&amp;ROW($2:$177))),'Einzelwertung U12'!M$2:M$177),ROWS($1:52)))</f>
        <v/>
      </c>
      <c r="E52" s="51" t="str">
        <f t="array" aca="1" ref="E52" ca="1">IF(ROWS($1:52)&gt;SUBTOTAL(3,'Einzelwertung U12'!O$2:O$177),"",SMALL(IF(SUBTOTAL(3,INDIRECT("'Einzelwertung U12'!O"&amp;ROW($2:$177))),'Einzelwertung U12'!O$2:O$177),ROWS($1:52)))</f>
        <v/>
      </c>
      <c r="F52" s="51" t="str">
        <f t="array" aca="1" ref="F52" ca="1">IF(ROWS($1:52)&gt;SUBTOTAL(3,'Einzelwertung U12'!Q$2:Q$177),"",SMALL(IF(SUBTOTAL(3,INDIRECT("'Einzelwertung U12'!Q"&amp;ROW($2:$177))),'Einzelwertung U12'!Q$2:Q$177),ROWS($1:52)))</f>
        <v/>
      </c>
      <c r="G52" s="51" t="str">
        <f t="array" aca="1" ref="G52" ca="1">IF(ROWS($1:52)&gt;SUBTOTAL(3,'Einzelwertung U12'!S$2:S$177),"",IF(OR(A52&lt;&gt;"",B52&lt;&gt;"",C52&lt;&gt;"",D52&lt;&gt;"",E52&lt;&gt;"",F52&lt;&gt;""),SMALL(IF(SUBTOTAL(3,INDIRECT("'Einzelwertung U12'!S"&amp;ROW($2:$177))),'Einzelwertung U12'!S$2:S$177),ROWS($1:52)),""))</f>
        <v/>
      </c>
    </row>
    <row r="53" spans="1:7" x14ac:dyDescent="0.2">
      <c r="A53" s="51" t="str">
        <f t="array" aca="1" ref="A53" ca="1">IF(ROWS($1:53)&gt;SUBTOTAL(3,'Einzelwertung U12'!G$2:G$177),"",SMALL(IF(SUBTOTAL(3,INDIRECT("'Einzelwertung U12'!G"&amp;ROW($2:$177))),'Einzelwertung U12'!G$2:G$177),ROWS($1:53)))</f>
        <v/>
      </c>
      <c r="B53" s="51" t="str">
        <f t="array" aca="1" ref="B53" ca="1">IF(ROWS($1:53)&gt;SUBTOTAL(3,'Einzelwertung U12'!I$2:I$177),"",SMALL(IF(SUBTOTAL(3,INDIRECT("'Einzelwertung U12'!I"&amp;ROW($2:$177))),'Einzelwertung U12'!I$2:I$177),ROWS($1:53)))</f>
        <v/>
      </c>
      <c r="C53" s="51" t="str">
        <f t="array" aca="1" ref="C53" ca="1">IF(ROWS($1:53)&gt;SUBTOTAL(3,'Einzelwertung U12'!K$2:K$177),"",SMALL(IF(SUBTOTAL(3,INDIRECT("'Einzelwertung U12'!K"&amp;ROW($2:$177))),'Einzelwertung U12'!K$2:K$177),ROWS($1:53)))</f>
        <v/>
      </c>
      <c r="D53" s="51" t="str">
        <f t="array" aca="1" ref="D53" ca="1">IF(ROWS($1:53)&gt;SUBTOTAL(3,'Einzelwertung U12'!M$2:M$177),"",SMALL(IF(SUBTOTAL(3,INDIRECT("'Einzelwertung U12'!M"&amp;ROW($2:$177))),'Einzelwertung U12'!M$2:M$177),ROWS($1:53)))</f>
        <v/>
      </c>
      <c r="E53" s="51" t="str">
        <f t="array" aca="1" ref="E53" ca="1">IF(ROWS($1:53)&gt;SUBTOTAL(3,'Einzelwertung U12'!O$2:O$177),"",SMALL(IF(SUBTOTAL(3,INDIRECT("'Einzelwertung U12'!O"&amp;ROW($2:$177))),'Einzelwertung U12'!O$2:O$177),ROWS($1:53)))</f>
        <v/>
      </c>
      <c r="F53" s="51" t="str">
        <f t="array" aca="1" ref="F53" ca="1">IF(ROWS($1:53)&gt;SUBTOTAL(3,'Einzelwertung U12'!Q$2:Q$177),"",SMALL(IF(SUBTOTAL(3,INDIRECT("'Einzelwertung U12'!Q"&amp;ROW($2:$177))),'Einzelwertung U12'!Q$2:Q$177),ROWS($1:53)))</f>
        <v/>
      </c>
      <c r="G53" s="51" t="str">
        <f t="array" aca="1" ref="G53" ca="1">IF(ROWS($1:53)&gt;SUBTOTAL(3,'Einzelwertung U12'!S$2:S$177),"",IF(OR(A53&lt;&gt;"",B53&lt;&gt;"",C53&lt;&gt;"",D53&lt;&gt;"",E53&lt;&gt;"",F53&lt;&gt;""),SMALL(IF(SUBTOTAL(3,INDIRECT("'Einzelwertung U12'!S"&amp;ROW($2:$177))),'Einzelwertung U12'!S$2:S$177),ROWS($1:53)),""))</f>
        <v/>
      </c>
    </row>
    <row r="54" spans="1:7" x14ac:dyDescent="0.2">
      <c r="A54" s="51" t="str">
        <f t="array" aca="1" ref="A54" ca="1">IF(ROWS($1:54)&gt;SUBTOTAL(3,'Einzelwertung U12'!G$2:G$177),"",SMALL(IF(SUBTOTAL(3,INDIRECT("'Einzelwertung U12'!G"&amp;ROW($2:$177))),'Einzelwertung U12'!G$2:G$177),ROWS($1:54)))</f>
        <v/>
      </c>
      <c r="B54" s="51" t="str">
        <f t="array" aca="1" ref="B54" ca="1">IF(ROWS($1:54)&gt;SUBTOTAL(3,'Einzelwertung U12'!I$2:I$177),"",SMALL(IF(SUBTOTAL(3,INDIRECT("'Einzelwertung U12'!I"&amp;ROW($2:$177))),'Einzelwertung U12'!I$2:I$177),ROWS($1:54)))</f>
        <v/>
      </c>
      <c r="C54" s="51" t="str">
        <f t="array" aca="1" ref="C54" ca="1">IF(ROWS($1:54)&gt;SUBTOTAL(3,'Einzelwertung U12'!K$2:K$177),"",SMALL(IF(SUBTOTAL(3,INDIRECT("'Einzelwertung U12'!K"&amp;ROW($2:$177))),'Einzelwertung U12'!K$2:K$177),ROWS($1:54)))</f>
        <v/>
      </c>
      <c r="D54" s="51" t="str">
        <f t="array" aca="1" ref="D54" ca="1">IF(ROWS($1:54)&gt;SUBTOTAL(3,'Einzelwertung U12'!M$2:M$177),"",SMALL(IF(SUBTOTAL(3,INDIRECT("'Einzelwertung U12'!M"&amp;ROW($2:$177))),'Einzelwertung U12'!M$2:M$177),ROWS($1:54)))</f>
        <v/>
      </c>
      <c r="E54" s="51" t="str">
        <f t="array" aca="1" ref="E54" ca="1">IF(ROWS($1:54)&gt;SUBTOTAL(3,'Einzelwertung U12'!O$2:O$177),"",SMALL(IF(SUBTOTAL(3,INDIRECT("'Einzelwertung U12'!O"&amp;ROW($2:$177))),'Einzelwertung U12'!O$2:O$177),ROWS($1:54)))</f>
        <v/>
      </c>
      <c r="F54" s="51" t="str">
        <f t="array" aca="1" ref="F54" ca="1">IF(ROWS($1:54)&gt;SUBTOTAL(3,'Einzelwertung U12'!Q$2:Q$177),"",SMALL(IF(SUBTOTAL(3,INDIRECT("'Einzelwertung U12'!Q"&amp;ROW($2:$177))),'Einzelwertung U12'!Q$2:Q$177),ROWS($1:54)))</f>
        <v/>
      </c>
      <c r="G54" s="51" t="str">
        <f t="array" aca="1" ref="G54" ca="1">IF(ROWS($1:54)&gt;SUBTOTAL(3,'Einzelwertung U12'!S$2:S$177),"",IF(OR(A54&lt;&gt;"",B54&lt;&gt;"",C54&lt;&gt;"",D54&lt;&gt;"",E54&lt;&gt;"",F54&lt;&gt;""),SMALL(IF(SUBTOTAL(3,INDIRECT("'Einzelwertung U12'!S"&amp;ROW($2:$177))),'Einzelwertung U12'!S$2:S$177),ROWS($1:54)),""))</f>
        <v/>
      </c>
    </row>
    <row r="55" spans="1:7" x14ac:dyDescent="0.2">
      <c r="A55" s="51" t="str">
        <f t="array" aca="1" ref="A55" ca="1">IF(ROWS($1:55)&gt;SUBTOTAL(3,'Einzelwertung U12'!G$2:G$177),"",SMALL(IF(SUBTOTAL(3,INDIRECT("'Einzelwertung U12'!G"&amp;ROW($2:$177))),'Einzelwertung U12'!G$2:G$177),ROWS($1:55)))</f>
        <v/>
      </c>
      <c r="B55" s="51" t="str">
        <f t="array" aca="1" ref="B55" ca="1">IF(ROWS($1:55)&gt;SUBTOTAL(3,'Einzelwertung U12'!I$2:I$177),"",SMALL(IF(SUBTOTAL(3,INDIRECT("'Einzelwertung U12'!I"&amp;ROW($2:$177))),'Einzelwertung U12'!I$2:I$177),ROWS($1:55)))</f>
        <v/>
      </c>
      <c r="C55" s="51" t="str">
        <f t="array" aca="1" ref="C55" ca="1">IF(ROWS($1:55)&gt;SUBTOTAL(3,'Einzelwertung U12'!K$2:K$177),"",SMALL(IF(SUBTOTAL(3,INDIRECT("'Einzelwertung U12'!K"&amp;ROW($2:$177))),'Einzelwertung U12'!K$2:K$177),ROWS($1:55)))</f>
        <v/>
      </c>
      <c r="D55" s="51" t="str">
        <f t="array" aca="1" ref="D55" ca="1">IF(ROWS($1:55)&gt;SUBTOTAL(3,'Einzelwertung U12'!M$2:M$177),"",SMALL(IF(SUBTOTAL(3,INDIRECT("'Einzelwertung U12'!M"&amp;ROW($2:$177))),'Einzelwertung U12'!M$2:M$177),ROWS($1:55)))</f>
        <v/>
      </c>
      <c r="E55" s="51" t="str">
        <f t="array" aca="1" ref="E55" ca="1">IF(ROWS($1:55)&gt;SUBTOTAL(3,'Einzelwertung U12'!O$2:O$177),"",SMALL(IF(SUBTOTAL(3,INDIRECT("'Einzelwertung U12'!O"&amp;ROW($2:$177))),'Einzelwertung U12'!O$2:O$177),ROWS($1:55)))</f>
        <v/>
      </c>
      <c r="F55" s="51" t="str">
        <f t="array" aca="1" ref="F55" ca="1">IF(ROWS($1:55)&gt;SUBTOTAL(3,'Einzelwertung U12'!Q$2:Q$177),"",SMALL(IF(SUBTOTAL(3,INDIRECT("'Einzelwertung U12'!Q"&amp;ROW($2:$177))),'Einzelwertung U12'!Q$2:Q$177),ROWS($1:55)))</f>
        <v/>
      </c>
      <c r="G55" s="51" t="str">
        <f t="array" aca="1" ref="G55" ca="1">IF(ROWS($1:55)&gt;SUBTOTAL(3,'Einzelwertung U12'!S$2:S$177),"",IF(OR(A55&lt;&gt;"",B55&lt;&gt;"",C55&lt;&gt;"",D55&lt;&gt;"",E55&lt;&gt;"",F55&lt;&gt;""),SMALL(IF(SUBTOTAL(3,INDIRECT("'Einzelwertung U12'!S"&amp;ROW($2:$177))),'Einzelwertung U12'!S$2:S$177),ROWS($1:55)),""))</f>
        <v/>
      </c>
    </row>
    <row r="56" spans="1:7" x14ac:dyDescent="0.2">
      <c r="A56" s="51" t="str">
        <f t="array" aca="1" ref="A56" ca="1">IF(ROWS($1:56)&gt;SUBTOTAL(3,'Einzelwertung U12'!G$2:G$177),"",SMALL(IF(SUBTOTAL(3,INDIRECT("'Einzelwertung U12'!G"&amp;ROW($2:$177))),'Einzelwertung U12'!G$2:G$177),ROWS($1:56)))</f>
        <v/>
      </c>
      <c r="B56" s="51" t="str">
        <f t="array" aca="1" ref="B56" ca="1">IF(ROWS($1:56)&gt;SUBTOTAL(3,'Einzelwertung U12'!I$2:I$177),"",SMALL(IF(SUBTOTAL(3,INDIRECT("'Einzelwertung U12'!I"&amp;ROW($2:$177))),'Einzelwertung U12'!I$2:I$177),ROWS($1:56)))</f>
        <v/>
      </c>
      <c r="C56" s="51" t="str">
        <f t="array" aca="1" ref="C56" ca="1">IF(ROWS($1:56)&gt;SUBTOTAL(3,'Einzelwertung U12'!K$2:K$177),"",SMALL(IF(SUBTOTAL(3,INDIRECT("'Einzelwertung U12'!K"&amp;ROW($2:$177))),'Einzelwertung U12'!K$2:K$177),ROWS($1:56)))</f>
        <v/>
      </c>
      <c r="D56" s="51" t="str">
        <f t="array" aca="1" ref="D56" ca="1">IF(ROWS($1:56)&gt;SUBTOTAL(3,'Einzelwertung U12'!M$2:M$177),"",SMALL(IF(SUBTOTAL(3,INDIRECT("'Einzelwertung U12'!M"&amp;ROW($2:$177))),'Einzelwertung U12'!M$2:M$177),ROWS($1:56)))</f>
        <v/>
      </c>
      <c r="E56" s="51" t="str">
        <f t="array" aca="1" ref="E56" ca="1">IF(ROWS($1:56)&gt;SUBTOTAL(3,'Einzelwertung U12'!O$2:O$177),"",SMALL(IF(SUBTOTAL(3,INDIRECT("'Einzelwertung U12'!O"&amp;ROW($2:$177))),'Einzelwertung U12'!O$2:O$177),ROWS($1:56)))</f>
        <v/>
      </c>
      <c r="F56" s="51" t="str">
        <f t="array" aca="1" ref="F56" ca="1">IF(ROWS($1:56)&gt;SUBTOTAL(3,'Einzelwertung U12'!Q$2:Q$177),"",SMALL(IF(SUBTOTAL(3,INDIRECT("'Einzelwertung U12'!Q"&amp;ROW($2:$177))),'Einzelwertung U12'!Q$2:Q$177),ROWS($1:56)))</f>
        <v/>
      </c>
      <c r="G56" s="51" t="str">
        <f t="array" aca="1" ref="G56" ca="1">IF(ROWS($1:56)&gt;SUBTOTAL(3,'Einzelwertung U12'!S$2:S$177),"",IF(OR(A56&lt;&gt;"",B56&lt;&gt;"",C56&lt;&gt;"",D56&lt;&gt;"",E56&lt;&gt;"",F56&lt;&gt;""),SMALL(IF(SUBTOTAL(3,INDIRECT("'Einzelwertung U12'!S"&amp;ROW($2:$177))),'Einzelwertung U12'!S$2:S$177),ROWS($1:56)),""))</f>
        <v/>
      </c>
    </row>
    <row r="57" spans="1:7" x14ac:dyDescent="0.2">
      <c r="A57" s="51" t="str">
        <f t="array" aca="1" ref="A57" ca="1">IF(ROWS($1:57)&gt;SUBTOTAL(3,'Einzelwertung U12'!G$2:G$177),"",SMALL(IF(SUBTOTAL(3,INDIRECT("'Einzelwertung U12'!G"&amp;ROW($2:$177))),'Einzelwertung U12'!G$2:G$177),ROWS($1:57)))</f>
        <v/>
      </c>
      <c r="B57" s="51" t="str">
        <f t="array" aca="1" ref="B57" ca="1">IF(ROWS($1:57)&gt;SUBTOTAL(3,'Einzelwertung U12'!I$2:I$177),"",SMALL(IF(SUBTOTAL(3,INDIRECT("'Einzelwertung U12'!I"&amp;ROW($2:$177))),'Einzelwertung U12'!I$2:I$177),ROWS($1:57)))</f>
        <v/>
      </c>
      <c r="C57" s="51" t="str">
        <f t="array" aca="1" ref="C57" ca="1">IF(ROWS($1:57)&gt;SUBTOTAL(3,'Einzelwertung U12'!K$2:K$177),"",SMALL(IF(SUBTOTAL(3,INDIRECT("'Einzelwertung U12'!K"&amp;ROW($2:$177))),'Einzelwertung U12'!K$2:K$177),ROWS($1:57)))</f>
        <v/>
      </c>
      <c r="D57" s="51" t="str">
        <f t="array" aca="1" ref="D57" ca="1">IF(ROWS($1:57)&gt;SUBTOTAL(3,'Einzelwertung U12'!M$2:M$177),"",SMALL(IF(SUBTOTAL(3,INDIRECT("'Einzelwertung U12'!M"&amp;ROW($2:$177))),'Einzelwertung U12'!M$2:M$177),ROWS($1:57)))</f>
        <v/>
      </c>
      <c r="E57" s="51" t="str">
        <f t="array" aca="1" ref="E57" ca="1">IF(ROWS($1:57)&gt;SUBTOTAL(3,'Einzelwertung U12'!O$2:O$177),"",SMALL(IF(SUBTOTAL(3,INDIRECT("'Einzelwertung U12'!O"&amp;ROW($2:$177))),'Einzelwertung U12'!O$2:O$177),ROWS($1:57)))</f>
        <v/>
      </c>
      <c r="F57" s="51" t="str">
        <f t="array" aca="1" ref="F57" ca="1">IF(ROWS($1:57)&gt;SUBTOTAL(3,'Einzelwertung U12'!Q$2:Q$177),"",SMALL(IF(SUBTOTAL(3,INDIRECT("'Einzelwertung U12'!Q"&amp;ROW($2:$177))),'Einzelwertung U12'!Q$2:Q$177),ROWS($1:57)))</f>
        <v/>
      </c>
      <c r="G57" s="51" t="str">
        <f t="array" aca="1" ref="G57" ca="1">IF(ROWS($1:57)&gt;SUBTOTAL(3,'Einzelwertung U12'!S$2:S$177),"",IF(OR(A57&lt;&gt;"",B57&lt;&gt;"",C57&lt;&gt;"",D57&lt;&gt;"",E57&lt;&gt;"",F57&lt;&gt;""),SMALL(IF(SUBTOTAL(3,INDIRECT("'Einzelwertung U12'!S"&amp;ROW($2:$177))),'Einzelwertung U12'!S$2:S$177),ROWS($1:57)),""))</f>
        <v/>
      </c>
    </row>
    <row r="58" spans="1:7" x14ac:dyDescent="0.2">
      <c r="A58" s="51" t="str">
        <f t="array" aca="1" ref="A58" ca="1">IF(ROWS($1:58)&gt;SUBTOTAL(3,'Einzelwertung U12'!G$2:G$177),"",SMALL(IF(SUBTOTAL(3,INDIRECT("'Einzelwertung U12'!G"&amp;ROW($2:$177))),'Einzelwertung U12'!G$2:G$177),ROWS($1:58)))</f>
        <v/>
      </c>
      <c r="B58" s="51" t="str">
        <f t="array" aca="1" ref="B58" ca="1">IF(ROWS($1:58)&gt;SUBTOTAL(3,'Einzelwertung U12'!I$2:I$177),"",SMALL(IF(SUBTOTAL(3,INDIRECT("'Einzelwertung U12'!I"&amp;ROW($2:$177))),'Einzelwertung U12'!I$2:I$177),ROWS($1:58)))</f>
        <v/>
      </c>
      <c r="C58" s="51" t="str">
        <f t="array" aca="1" ref="C58" ca="1">IF(ROWS($1:58)&gt;SUBTOTAL(3,'Einzelwertung U12'!K$2:K$177),"",SMALL(IF(SUBTOTAL(3,INDIRECT("'Einzelwertung U12'!K"&amp;ROW($2:$177))),'Einzelwertung U12'!K$2:K$177),ROWS($1:58)))</f>
        <v/>
      </c>
      <c r="D58" s="51" t="str">
        <f t="array" aca="1" ref="D58" ca="1">IF(ROWS($1:58)&gt;SUBTOTAL(3,'Einzelwertung U12'!M$2:M$177),"",SMALL(IF(SUBTOTAL(3,INDIRECT("'Einzelwertung U12'!M"&amp;ROW($2:$177))),'Einzelwertung U12'!M$2:M$177),ROWS($1:58)))</f>
        <v/>
      </c>
      <c r="E58" s="51" t="str">
        <f t="array" aca="1" ref="E58" ca="1">IF(ROWS($1:58)&gt;SUBTOTAL(3,'Einzelwertung U12'!O$2:O$177),"",SMALL(IF(SUBTOTAL(3,INDIRECT("'Einzelwertung U12'!O"&amp;ROW($2:$177))),'Einzelwertung U12'!O$2:O$177),ROWS($1:58)))</f>
        <v/>
      </c>
      <c r="F58" s="51" t="str">
        <f t="array" aca="1" ref="F58" ca="1">IF(ROWS($1:58)&gt;SUBTOTAL(3,'Einzelwertung U12'!Q$2:Q$177),"",SMALL(IF(SUBTOTAL(3,INDIRECT("'Einzelwertung U12'!Q"&amp;ROW($2:$177))),'Einzelwertung U12'!Q$2:Q$177),ROWS($1:58)))</f>
        <v/>
      </c>
      <c r="G58" s="51" t="str">
        <f t="array" aca="1" ref="G58" ca="1">IF(ROWS($1:58)&gt;SUBTOTAL(3,'Einzelwertung U12'!S$2:S$177),"",IF(OR(A58&lt;&gt;"",B58&lt;&gt;"",C58&lt;&gt;"",D58&lt;&gt;"",E58&lt;&gt;"",F58&lt;&gt;""),SMALL(IF(SUBTOTAL(3,INDIRECT("'Einzelwertung U12'!S"&amp;ROW($2:$177))),'Einzelwertung U12'!S$2:S$177),ROWS($1:58)),""))</f>
        <v/>
      </c>
    </row>
    <row r="59" spans="1:7" x14ac:dyDescent="0.2">
      <c r="A59" s="51" t="str">
        <f t="array" aca="1" ref="A59" ca="1">IF(ROWS($1:59)&gt;SUBTOTAL(3,'Einzelwertung U12'!G$2:G$177),"",SMALL(IF(SUBTOTAL(3,INDIRECT("'Einzelwertung U12'!G"&amp;ROW($2:$177))),'Einzelwertung U12'!G$2:G$177),ROWS($1:59)))</f>
        <v/>
      </c>
      <c r="B59" s="51" t="str">
        <f t="array" aca="1" ref="B59" ca="1">IF(ROWS($1:59)&gt;SUBTOTAL(3,'Einzelwertung U12'!I$2:I$177),"",SMALL(IF(SUBTOTAL(3,INDIRECT("'Einzelwertung U12'!I"&amp;ROW($2:$177))),'Einzelwertung U12'!I$2:I$177),ROWS($1:59)))</f>
        <v/>
      </c>
      <c r="C59" s="51" t="str">
        <f t="array" aca="1" ref="C59" ca="1">IF(ROWS($1:59)&gt;SUBTOTAL(3,'Einzelwertung U12'!K$2:K$177),"",SMALL(IF(SUBTOTAL(3,INDIRECT("'Einzelwertung U12'!K"&amp;ROW($2:$177))),'Einzelwertung U12'!K$2:K$177),ROWS($1:59)))</f>
        <v/>
      </c>
      <c r="D59" s="51" t="str">
        <f t="array" aca="1" ref="D59" ca="1">IF(ROWS($1:59)&gt;SUBTOTAL(3,'Einzelwertung U12'!M$2:M$177),"",SMALL(IF(SUBTOTAL(3,INDIRECT("'Einzelwertung U12'!M"&amp;ROW($2:$177))),'Einzelwertung U12'!M$2:M$177),ROWS($1:59)))</f>
        <v/>
      </c>
      <c r="E59" s="51" t="str">
        <f t="array" aca="1" ref="E59" ca="1">IF(ROWS($1:59)&gt;SUBTOTAL(3,'Einzelwertung U12'!O$2:O$177),"",SMALL(IF(SUBTOTAL(3,INDIRECT("'Einzelwertung U12'!O"&amp;ROW($2:$177))),'Einzelwertung U12'!O$2:O$177),ROWS($1:59)))</f>
        <v/>
      </c>
      <c r="F59" s="51" t="str">
        <f t="array" aca="1" ref="F59" ca="1">IF(ROWS($1:59)&gt;SUBTOTAL(3,'Einzelwertung U12'!Q$2:Q$177),"",SMALL(IF(SUBTOTAL(3,INDIRECT("'Einzelwertung U12'!Q"&amp;ROW($2:$177))),'Einzelwertung U12'!Q$2:Q$177),ROWS($1:59)))</f>
        <v/>
      </c>
      <c r="G59" s="51" t="str">
        <f t="array" aca="1" ref="G59" ca="1">IF(ROWS($1:59)&gt;SUBTOTAL(3,'Einzelwertung U12'!S$2:S$177),"",IF(OR(A59&lt;&gt;"",B59&lt;&gt;"",C59&lt;&gt;"",D59&lt;&gt;"",E59&lt;&gt;"",F59&lt;&gt;""),SMALL(IF(SUBTOTAL(3,INDIRECT("'Einzelwertung U12'!S"&amp;ROW($2:$177))),'Einzelwertung U12'!S$2:S$177),ROWS($1:59)),""))</f>
        <v/>
      </c>
    </row>
    <row r="60" spans="1:7" x14ac:dyDescent="0.2">
      <c r="A60" s="51" t="str">
        <f t="array" aca="1" ref="A60" ca="1">IF(ROWS($1:60)&gt;SUBTOTAL(3,'Einzelwertung U12'!G$2:G$177),"",SMALL(IF(SUBTOTAL(3,INDIRECT("'Einzelwertung U12'!G"&amp;ROW($2:$177))),'Einzelwertung U12'!G$2:G$177),ROWS($1:60)))</f>
        <v/>
      </c>
      <c r="B60" s="51" t="str">
        <f t="array" aca="1" ref="B60" ca="1">IF(ROWS($1:60)&gt;SUBTOTAL(3,'Einzelwertung U12'!I$2:I$177),"",SMALL(IF(SUBTOTAL(3,INDIRECT("'Einzelwertung U12'!I"&amp;ROW($2:$177))),'Einzelwertung U12'!I$2:I$177),ROWS($1:60)))</f>
        <v/>
      </c>
      <c r="C60" s="51" t="str">
        <f t="array" aca="1" ref="C60" ca="1">IF(ROWS($1:60)&gt;SUBTOTAL(3,'Einzelwertung U12'!K$2:K$177),"",SMALL(IF(SUBTOTAL(3,INDIRECT("'Einzelwertung U12'!K"&amp;ROW($2:$177))),'Einzelwertung U12'!K$2:K$177),ROWS($1:60)))</f>
        <v/>
      </c>
      <c r="D60" s="51" t="str">
        <f t="array" aca="1" ref="D60" ca="1">IF(ROWS($1:60)&gt;SUBTOTAL(3,'Einzelwertung U12'!M$2:M$177),"",SMALL(IF(SUBTOTAL(3,INDIRECT("'Einzelwertung U12'!M"&amp;ROW($2:$177))),'Einzelwertung U12'!M$2:M$177),ROWS($1:60)))</f>
        <v/>
      </c>
      <c r="E60" s="51" t="str">
        <f t="array" aca="1" ref="E60" ca="1">IF(ROWS($1:60)&gt;SUBTOTAL(3,'Einzelwertung U12'!O$2:O$177),"",SMALL(IF(SUBTOTAL(3,INDIRECT("'Einzelwertung U12'!O"&amp;ROW($2:$177))),'Einzelwertung U12'!O$2:O$177),ROWS($1:60)))</f>
        <v/>
      </c>
      <c r="F60" s="51" t="str">
        <f t="array" aca="1" ref="F60" ca="1">IF(ROWS($1:60)&gt;SUBTOTAL(3,'Einzelwertung U12'!Q$2:Q$177),"",SMALL(IF(SUBTOTAL(3,INDIRECT("'Einzelwertung U12'!Q"&amp;ROW($2:$177))),'Einzelwertung U12'!Q$2:Q$177),ROWS($1:60)))</f>
        <v/>
      </c>
      <c r="G60" s="51" t="str">
        <f t="array" aca="1" ref="G60" ca="1">IF(ROWS($1:60)&gt;SUBTOTAL(3,'Einzelwertung U12'!S$2:S$177),"",IF(OR(A60&lt;&gt;"",B60&lt;&gt;"",C60&lt;&gt;"",D60&lt;&gt;"",E60&lt;&gt;"",F60&lt;&gt;""),SMALL(IF(SUBTOTAL(3,INDIRECT("'Einzelwertung U12'!S"&amp;ROW($2:$177))),'Einzelwertung U12'!S$2:S$177),ROWS($1:60)),""))</f>
        <v/>
      </c>
    </row>
    <row r="61" spans="1:7" x14ac:dyDescent="0.2">
      <c r="A61" s="51" t="str">
        <f t="array" aca="1" ref="A61" ca="1">IF(ROWS($1:61)&gt;SUBTOTAL(3,'Einzelwertung U12'!G$2:G$177),"",SMALL(IF(SUBTOTAL(3,INDIRECT("'Einzelwertung U12'!G"&amp;ROW($2:$177))),'Einzelwertung U12'!G$2:G$177),ROWS($1:61)))</f>
        <v/>
      </c>
      <c r="B61" s="51" t="str">
        <f t="array" aca="1" ref="B61" ca="1">IF(ROWS($1:61)&gt;SUBTOTAL(3,'Einzelwertung U12'!I$2:I$177),"",SMALL(IF(SUBTOTAL(3,INDIRECT("'Einzelwertung U12'!I"&amp;ROW($2:$177))),'Einzelwertung U12'!I$2:I$177),ROWS($1:61)))</f>
        <v/>
      </c>
      <c r="C61" s="51" t="str">
        <f t="array" aca="1" ref="C61" ca="1">IF(ROWS($1:61)&gt;SUBTOTAL(3,'Einzelwertung U12'!K$2:K$177),"",SMALL(IF(SUBTOTAL(3,INDIRECT("'Einzelwertung U12'!K"&amp;ROW($2:$177))),'Einzelwertung U12'!K$2:K$177),ROWS($1:61)))</f>
        <v/>
      </c>
      <c r="D61" s="51" t="str">
        <f t="array" aca="1" ref="D61" ca="1">IF(ROWS($1:61)&gt;SUBTOTAL(3,'Einzelwertung U12'!M$2:M$177),"",SMALL(IF(SUBTOTAL(3,INDIRECT("'Einzelwertung U12'!M"&amp;ROW($2:$177))),'Einzelwertung U12'!M$2:M$177),ROWS($1:61)))</f>
        <v/>
      </c>
      <c r="E61" s="51" t="str">
        <f t="array" aca="1" ref="E61" ca="1">IF(ROWS($1:61)&gt;SUBTOTAL(3,'Einzelwertung U12'!O$2:O$177),"",SMALL(IF(SUBTOTAL(3,INDIRECT("'Einzelwertung U12'!O"&amp;ROW($2:$177))),'Einzelwertung U12'!O$2:O$177),ROWS($1:61)))</f>
        <v/>
      </c>
      <c r="F61" s="51" t="str">
        <f t="array" aca="1" ref="F61" ca="1">IF(ROWS($1:61)&gt;SUBTOTAL(3,'Einzelwertung U12'!Q$2:Q$177),"",SMALL(IF(SUBTOTAL(3,INDIRECT("'Einzelwertung U12'!Q"&amp;ROW($2:$177))),'Einzelwertung U12'!Q$2:Q$177),ROWS($1:61)))</f>
        <v/>
      </c>
      <c r="G61" s="51" t="str">
        <f t="array" aca="1" ref="G61" ca="1">IF(ROWS($1:61)&gt;SUBTOTAL(3,'Einzelwertung U12'!S$2:S$177),"",IF(OR(A61&lt;&gt;"",B61&lt;&gt;"",C61&lt;&gt;"",D61&lt;&gt;"",E61&lt;&gt;"",F61&lt;&gt;""),SMALL(IF(SUBTOTAL(3,INDIRECT("'Einzelwertung U12'!S"&amp;ROW($2:$177))),'Einzelwertung U12'!S$2:S$177),ROWS($1:61)),""))</f>
        <v/>
      </c>
    </row>
    <row r="62" spans="1:7" x14ac:dyDescent="0.2">
      <c r="A62" s="51" t="str">
        <f t="array" aca="1" ref="A62" ca="1">IF(ROWS($1:62)&gt;SUBTOTAL(3,'Einzelwertung U12'!G$2:G$177),"",SMALL(IF(SUBTOTAL(3,INDIRECT("'Einzelwertung U12'!G"&amp;ROW($2:$177))),'Einzelwertung U12'!G$2:G$177),ROWS($1:62)))</f>
        <v/>
      </c>
      <c r="B62" s="51" t="str">
        <f t="array" aca="1" ref="B62" ca="1">IF(ROWS($1:62)&gt;SUBTOTAL(3,'Einzelwertung U12'!I$2:I$177),"",SMALL(IF(SUBTOTAL(3,INDIRECT("'Einzelwertung U12'!I"&amp;ROW($2:$177))),'Einzelwertung U12'!I$2:I$177),ROWS($1:62)))</f>
        <v/>
      </c>
      <c r="C62" s="51" t="str">
        <f t="array" aca="1" ref="C62" ca="1">IF(ROWS($1:62)&gt;SUBTOTAL(3,'Einzelwertung U12'!K$2:K$177),"",SMALL(IF(SUBTOTAL(3,INDIRECT("'Einzelwertung U12'!K"&amp;ROW($2:$177))),'Einzelwertung U12'!K$2:K$177),ROWS($1:62)))</f>
        <v/>
      </c>
      <c r="D62" s="51" t="str">
        <f t="array" aca="1" ref="D62" ca="1">IF(ROWS($1:62)&gt;SUBTOTAL(3,'Einzelwertung U12'!M$2:M$177),"",SMALL(IF(SUBTOTAL(3,INDIRECT("'Einzelwertung U12'!M"&amp;ROW($2:$177))),'Einzelwertung U12'!M$2:M$177),ROWS($1:62)))</f>
        <v/>
      </c>
      <c r="E62" s="51" t="str">
        <f t="array" aca="1" ref="E62" ca="1">IF(ROWS($1:62)&gt;SUBTOTAL(3,'Einzelwertung U12'!O$2:O$177),"",SMALL(IF(SUBTOTAL(3,INDIRECT("'Einzelwertung U12'!O"&amp;ROW($2:$177))),'Einzelwertung U12'!O$2:O$177),ROWS($1:62)))</f>
        <v/>
      </c>
      <c r="F62" s="51" t="str">
        <f t="array" aca="1" ref="F62" ca="1">IF(ROWS($1:62)&gt;SUBTOTAL(3,'Einzelwertung U12'!Q$2:Q$177),"",SMALL(IF(SUBTOTAL(3,INDIRECT("'Einzelwertung U12'!Q"&amp;ROW($2:$177))),'Einzelwertung U12'!Q$2:Q$177),ROWS($1:62)))</f>
        <v/>
      </c>
      <c r="G62" s="51" t="str">
        <f t="array" aca="1" ref="G62" ca="1">IF(ROWS($1:62)&gt;SUBTOTAL(3,'Einzelwertung U12'!S$2:S$177),"",IF(OR(A62&lt;&gt;"",B62&lt;&gt;"",C62&lt;&gt;"",D62&lt;&gt;"",E62&lt;&gt;"",F62&lt;&gt;""),SMALL(IF(SUBTOTAL(3,INDIRECT("'Einzelwertung U12'!S"&amp;ROW($2:$177))),'Einzelwertung U12'!S$2:S$177),ROWS($1:62)),""))</f>
        <v/>
      </c>
    </row>
    <row r="63" spans="1:7" x14ac:dyDescent="0.2">
      <c r="A63" s="51" t="str">
        <f t="array" aca="1" ref="A63" ca="1">IF(ROWS($1:63)&gt;SUBTOTAL(3,'Einzelwertung U12'!G$2:G$177),"",SMALL(IF(SUBTOTAL(3,INDIRECT("'Einzelwertung U12'!G"&amp;ROW($2:$177))),'Einzelwertung U12'!G$2:G$177),ROWS($1:63)))</f>
        <v/>
      </c>
      <c r="B63" s="51" t="str">
        <f t="array" aca="1" ref="B63" ca="1">IF(ROWS($1:63)&gt;SUBTOTAL(3,'Einzelwertung U12'!I$2:I$177),"",SMALL(IF(SUBTOTAL(3,INDIRECT("'Einzelwertung U12'!I"&amp;ROW($2:$177))),'Einzelwertung U12'!I$2:I$177),ROWS($1:63)))</f>
        <v/>
      </c>
      <c r="C63" s="51" t="str">
        <f t="array" aca="1" ref="C63" ca="1">IF(ROWS($1:63)&gt;SUBTOTAL(3,'Einzelwertung U12'!K$2:K$177),"",SMALL(IF(SUBTOTAL(3,INDIRECT("'Einzelwertung U12'!K"&amp;ROW($2:$177))),'Einzelwertung U12'!K$2:K$177),ROWS($1:63)))</f>
        <v/>
      </c>
      <c r="D63" s="51" t="str">
        <f t="array" aca="1" ref="D63" ca="1">IF(ROWS($1:63)&gt;SUBTOTAL(3,'Einzelwertung U12'!M$2:M$177),"",SMALL(IF(SUBTOTAL(3,INDIRECT("'Einzelwertung U12'!M"&amp;ROW($2:$177))),'Einzelwertung U12'!M$2:M$177),ROWS($1:63)))</f>
        <v/>
      </c>
      <c r="E63" s="51" t="str">
        <f t="array" aca="1" ref="E63" ca="1">IF(ROWS($1:63)&gt;SUBTOTAL(3,'Einzelwertung U12'!O$2:O$177),"",SMALL(IF(SUBTOTAL(3,INDIRECT("'Einzelwertung U12'!O"&amp;ROW($2:$177))),'Einzelwertung U12'!O$2:O$177),ROWS($1:63)))</f>
        <v/>
      </c>
      <c r="F63" s="51" t="str">
        <f t="array" aca="1" ref="F63" ca="1">IF(ROWS($1:63)&gt;SUBTOTAL(3,'Einzelwertung U12'!Q$2:Q$177),"",SMALL(IF(SUBTOTAL(3,INDIRECT("'Einzelwertung U12'!Q"&amp;ROW($2:$177))),'Einzelwertung U12'!Q$2:Q$177),ROWS($1:63)))</f>
        <v/>
      </c>
      <c r="G63" s="51" t="str">
        <f t="array" aca="1" ref="G63" ca="1">IF(ROWS($1:63)&gt;SUBTOTAL(3,'Einzelwertung U12'!S$2:S$177),"",IF(OR(A63&lt;&gt;"",B63&lt;&gt;"",C63&lt;&gt;"",D63&lt;&gt;"",E63&lt;&gt;"",F63&lt;&gt;""),SMALL(IF(SUBTOTAL(3,INDIRECT("'Einzelwertung U12'!S"&amp;ROW($2:$177))),'Einzelwertung U12'!S$2:S$177),ROWS($1:63)),""))</f>
        <v/>
      </c>
    </row>
    <row r="64" spans="1:7" x14ac:dyDescent="0.2">
      <c r="A64" s="51" t="str">
        <f t="array" aca="1" ref="A64" ca="1">IF(ROWS($1:64)&gt;SUBTOTAL(3,'Einzelwertung U12'!G$2:G$177),"",SMALL(IF(SUBTOTAL(3,INDIRECT("'Einzelwertung U12'!G"&amp;ROW($2:$177))),'Einzelwertung U12'!G$2:G$177),ROWS($1:64)))</f>
        <v/>
      </c>
      <c r="B64" s="51" t="str">
        <f t="array" aca="1" ref="B64" ca="1">IF(ROWS($1:64)&gt;SUBTOTAL(3,'Einzelwertung U12'!I$2:I$177),"",SMALL(IF(SUBTOTAL(3,INDIRECT("'Einzelwertung U12'!I"&amp;ROW($2:$177))),'Einzelwertung U12'!I$2:I$177),ROWS($1:64)))</f>
        <v/>
      </c>
      <c r="C64" s="51" t="str">
        <f t="array" aca="1" ref="C64" ca="1">IF(ROWS($1:64)&gt;SUBTOTAL(3,'Einzelwertung U12'!K$2:K$177),"",SMALL(IF(SUBTOTAL(3,INDIRECT("'Einzelwertung U12'!K"&amp;ROW($2:$177))),'Einzelwertung U12'!K$2:K$177),ROWS($1:64)))</f>
        <v/>
      </c>
      <c r="D64" s="51" t="str">
        <f t="array" aca="1" ref="D64" ca="1">IF(ROWS($1:64)&gt;SUBTOTAL(3,'Einzelwertung U12'!M$2:M$177),"",SMALL(IF(SUBTOTAL(3,INDIRECT("'Einzelwertung U12'!M"&amp;ROW($2:$177))),'Einzelwertung U12'!M$2:M$177),ROWS($1:64)))</f>
        <v/>
      </c>
      <c r="E64" s="51" t="str">
        <f t="array" aca="1" ref="E64" ca="1">IF(ROWS($1:64)&gt;SUBTOTAL(3,'Einzelwertung U12'!O$2:O$177),"",SMALL(IF(SUBTOTAL(3,INDIRECT("'Einzelwertung U12'!O"&amp;ROW($2:$177))),'Einzelwertung U12'!O$2:O$177),ROWS($1:64)))</f>
        <v/>
      </c>
      <c r="F64" s="51" t="str">
        <f t="array" aca="1" ref="F64" ca="1">IF(ROWS($1:64)&gt;SUBTOTAL(3,'Einzelwertung U12'!Q$2:Q$177),"",SMALL(IF(SUBTOTAL(3,INDIRECT("'Einzelwertung U12'!Q"&amp;ROW($2:$177))),'Einzelwertung U12'!Q$2:Q$177),ROWS($1:64)))</f>
        <v/>
      </c>
      <c r="G64" s="51" t="str">
        <f t="array" aca="1" ref="G64" ca="1">IF(ROWS($1:64)&gt;SUBTOTAL(3,'Einzelwertung U12'!S$2:S$177),"",IF(OR(A64&lt;&gt;"",B64&lt;&gt;"",C64&lt;&gt;"",D64&lt;&gt;"",E64&lt;&gt;"",F64&lt;&gt;""),SMALL(IF(SUBTOTAL(3,INDIRECT("'Einzelwertung U12'!S"&amp;ROW($2:$177))),'Einzelwertung U12'!S$2:S$177),ROWS($1:64)),""))</f>
        <v/>
      </c>
    </row>
    <row r="65" spans="1:7" x14ac:dyDescent="0.2">
      <c r="A65" s="51" t="str">
        <f t="array" aca="1" ref="A65" ca="1">IF(ROWS($1:65)&gt;SUBTOTAL(3,'Einzelwertung U12'!G$2:G$177),"",SMALL(IF(SUBTOTAL(3,INDIRECT("'Einzelwertung U12'!G"&amp;ROW($2:$177))),'Einzelwertung U12'!G$2:G$177),ROWS($1:65)))</f>
        <v/>
      </c>
      <c r="B65" s="51" t="str">
        <f t="array" aca="1" ref="B65" ca="1">IF(ROWS($1:65)&gt;SUBTOTAL(3,'Einzelwertung U12'!I$2:I$177),"",SMALL(IF(SUBTOTAL(3,INDIRECT("'Einzelwertung U12'!I"&amp;ROW($2:$177))),'Einzelwertung U12'!I$2:I$177),ROWS($1:65)))</f>
        <v/>
      </c>
      <c r="C65" s="51" t="str">
        <f t="array" aca="1" ref="C65" ca="1">IF(ROWS($1:65)&gt;SUBTOTAL(3,'Einzelwertung U12'!K$2:K$177),"",SMALL(IF(SUBTOTAL(3,INDIRECT("'Einzelwertung U12'!K"&amp;ROW($2:$177))),'Einzelwertung U12'!K$2:K$177),ROWS($1:65)))</f>
        <v/>
      </c>
      <c r="D65" s="51" t="str">
        <f t="array" aca="1" ref="D65" ca="1">IF(ROWS($1:65)&gt;SUBTOTAL(3,'Einzelwertung U12'!M$2:M$177),"",SMALL(IF(SUBTOTAL(3,INDIRECT("'Einzelwertung U12'!M"&amp;ROW($2:$177))),'Einzelwertung U12'!M$2:M$177),ROWS($1:65)))</f>
        <v/>
      </c>
      <c r="E65" s="51" t="str">
        <f t="array" aca="1" ref="E65" ca="1">IF(ROWS($1:65)&gt;SUBTOTAL(3,'Einzelwertung U12'!O$2:O$177),"",SMALL(IF(SUBTOTAL(3,INDIRECT("'Einzelwertung U12'!O"&amp;ROW($2:$177))),'Einzelwertung U12'!O$2:O$177),ROWS($1:65)))</f>
        <v/>
      </c>
      <c r="F65" s="51" t="str">
        <f t="array" aca="1" ref="F65" ca="1">IF(ROWS($1:65)&gt;SUBTOTAL(3,'Einzelwertung U12'!Q$2:Q$177),"",SMALL(IF(SUBTOTAL(3,INDIRECT("'Einzelwertung U12'!Q"&amp;ROW($2:$177))),'Einzelwertung U12'!Q$2:Q$177),ROWS($1:65)))</f>
        <v/>
      </c>
      <c r="G65" s="51" t="str">
        <f t="array" aca="1" ref="G65" ca="1">IF(ROWS($1:65)&gt;SUBTOTAL(3,'Einzelwertung U12'!S$2:S$177),"",IF(OR(A65&lt;&gt;"",B65&lt;&gt;"",C65&lt;&gt;"",D65&lt;&gt;"",E65&lt;&gt;"",F65&lt;&gt;""),SMALL(IF(SUBTOTAL(3,INDIRECT("'Einzelwertung U12'!S"&amp;ROW($2:$177))),'Einzelwertung U12'!S$2:S$177),ROWS($1:65)),""))</f>
        <v/>
      </c>
    </row>
    <row r="66" spans="1:7" x14ac:dyDescent="0.2">
      <c r="A66" s="51" t="str">
        <f t="array" aca="1" ref="A66" ca="1">IF(ROWS($1:66)&gt;SUBTOTAL(3,'Einzelwertung U12'!G$2:G$177),"",SMALL(IF(SUBTOTAL(3,INDIRECT("'Einzelwertung U12'!G"&amp;ROW($2:$177))),'Einzelwertung U12'!G$2:G$177),ROWS($1:66)))</f>
        <v/>
      </c>
      <c r="B66" s="51" t="str">
        <f t="array" aca="1" ref="B66" ca="1">IF(ROWS($1:66)&gt;SUBTOTAL(3,'Einzelwertung U12'!I$2:I$177),"",SMALL(IF(SUBTOTAL(3,INDIRECT("'Einzelwertung U12'!I"&amp;ROW($2:$177))),'Einzelwertung U12'!I$2:I$177),ROWS($1:66)))</f>
        <v/>
      </c>
      <c r="C66" s="51" t="str">
        <f t="array" aca="1" ref="C66" ca="1">IF(ROWS($1:66)&gt;SUBTOTAL(3,'Einzelwertung U12'!K$2:K$177),"",SMALL(IF(SUBTOTAL(3,INDIRECT("'Einzelwertung U12'!K"&amp;ROW($2:$177))),'Einzelwertung U12'!K$2:K$177),ROWS($1:66)))</f>
        <v/>
      </c>
      <c r="D66" s="51" t="str">
        <f t="array" aca="1" ref="D66" ca="1">IF(ROWS($1:66)&gt;SUBTOTAL(3,'Einzelwertung U12'!M$2:M$177),"",SMALL(IF(SUBTOTAL(3,INDIRECT("'Einzelwertung U12'!M"&amp;ROW($2:$177))),'Einzelwertung U12'!M$2:M$177),ROWS($1:66)))</f>
        <v/>
      </c>
      <c r="E66" s="51" t="str">
        <f t="array" aca="1" ref="E66" ca="1">IF(ROWS($1:66)&gt;SUBTOTAL(3,'Einzelwertung U12'!O$2:O$177),"",SMALL(IF(SUBTOTAL(3,INDIRECT("'Einzelwertung U12'!O"&amp;ROW($2:$177))),'Einzelwertung U12'!O$2:O$177),ROWS($1:66)))</f>
        <v/>
      </c>
      <c r="F66" s="51" t="str">
        <f t="array" aca="1" ref="F66" ca="1">IF(ROWS($1:66)&gt;SUBTOTAL(3,'Einzelwertung U12'!Q$2:Q$177),"",SMALL(IF(SUBTOTAL(3,INDIRECT("'Einzelwertung U12'!Q"&amp;ROW($2:$177))),'Einzelwertung U12'!Q$2:Q$177),ROWS($1:66)))</f>
        <v/>
      </c>
      <c r="G66" s="51" t="str">
        <f t="array" aca="1" ref="G66" ca="1">IF(ROWS($1:66)&gt;SUBTOTAL(3,'Einzelwertung U12'!S$2:S$177),"",IF(OR(A66&lt;&gt;"",B66&lt;&gt;"",C66&lt;&gt;"",D66&lt;&gt;"",E66&lt;&gt;"",F66&lt;&gt;""),SMALL(IF(SUBTOTAL(3,INDIRECT("'Einzelwertung U12'!S"&amp;ROW($2:$177))),'Einzelwertung U12'!S$2:S$177),ROWS($1:66)),""))</f>
        <v/>
      </c>
    </row>
    <row r="67" spans="1:7" x14ac:dyDescent="0.2">
      <c r="A67" s="51" t="str">
        <f t="array" aca="1" ref="A67" ca="1">IF(ROWS($1:67)&gt;SUBTOTAL(3,'Einzelwertung U12'!G$2:G$177),"",SMALL(IF(SUBTOTAL(3,INDIRECT("'Einzelwertung U12'!G"&amp;ROW($2:$177))),'Einzelwertung U12'!G$2:G$177),ROWS($1:67)))</f>
        <v/>
      </c>
      <c r="B67" s="51" t="str">
        <f t="array" aca="1" ref="B67" ca="1">IF(ROWS($1:67)&gt;SUBTOTAL(3,'Einzelwertung U12'!I$2:I$177),"",SMALL(IF(SUBTOTAL(3,INDIRECT("'Einzelwertung U12'!I"&amp;ROW($2:$177))),'Einzelwertung U12'!I$2:I$177),ROWS($1:67)))</f>
        <v/>
      </c>
      <c r="C67" s="51" t="str">
        <f t="array" aca="1" ref="C67" ca="1">IF(ROWS($1:67)&gt;SUBTOTAL(3,'Einzelwertung U12'!K$2:K$177),"",SMALL(IF(SUBTOTAL(3,INDIRECT("'Einzelwertung U12'!K"&amp;ROW($2:$177))),'Einzelwertung U12'!K$2:K$177),ROWS($1:67)))</f>
        <v/>
      </c>
      <c r="D67" s="51" t="str">
        <f t="array" aca="1" ref="D67" ca="1">IF(ROWS($1:67)&gt;SUBTOTAL(3,'Einzelwertung U12'!M$2:M$177),"",SMALL(IF(SUBTOTAL(3,INDIRECT("'Einzelwertung U12'!M"&amp;ROW($2:$177))),'Einzelwertung U12'!M$2:M$177),ROWS($1:67)))</f>
        <v/>
      </c>
      <c r="E67" s="51" t="str">
        <f t="array" aca="1" ref="E67" ca="1">IF(ROWS($1:67)&gt;SUBTOTAL(3,'Einzelwertung U12'!O$2:O$177),"",SMALL(IF(SUBTOTAL(3,INDIRECT("'Einzelwertung U12'!O"&amp;ROW($2:$177))),'Einzelwertung U12'!O$2:O$177),ROWS($1:67)))</f>
        <v/>
      </c>
      <c r="F67" s="51" t="str">
        <f t="array" aca="1" ref="F67" ca="1">IF(ROWS($1:67)&gt;SUBTOTAL(3,'Einzelwertung U12'!Q$2:Q$177),"",SMALL(IF(SUBTOTAL(3,INDIRECT("'Einzelwertung U12'!Q"&amp;ROW($2:$177))),'Einzelwertung U12'!Q$2:Q$177),ROWS($1:67)))</f>
        <v/>
      </c>
      <c r="G67" s="51" t="str">
        <f t="array" aca="1" ref="G67" ca="1">IF(ROWS($1:67)&gt;SUBTOTAL(3,'Einzelwertung U12'!S$2:S$177),"",IF(OR(A67&lt;&gt;"",B67&lt;&gt;"",C67&lt;&gt;"",D67&lt;&gt;"",E67&lt;&gt;"",F67&lt;&gt;""),SMALL(IF(SUBTOTAL(3,INDIRECT("'Einzelwertung U12'!S"&amp;ROW($2:$177))),'Einzelwertung U12'!S$2:S$177),ROWS($1:67)),""))</f>
        <v/>
      </c>
    </row>
    <row r="68" spans="1:7" x14ac:dyDescent="0.2">
      <c r="A68" s="51" t="str">
        <f t="array" aca="1" ref="A68" ca="1">IF(ROWS($1:68)&gt;SUBTOTAL(3,'Einzelwertung U12'!G$2:G$177),"",SMALL(IF(SUBTOTAL(3,INDIRECT("'Einzelwertung U12'!G"&amp;ROW($2:$177))),'Einzelwertung U12'!G$2:G$177),ROWS($1:68)))</f>
        <v/>
      </c>
      <c r="B68" s="51" t="str">
        <f t="array" aca="1" ref="B68" ca="1">IF(ROWS($1:68)&gt;SUBTOTAL(3,'Einzelwertung U12'!I$2:I$177),"",SMALL(IF(SUBTOTAL(3,INDIRECT("'Einzelwertung U12'!I"&amp;ROW($2:$177))),'Einzelwertung U12'!I$2:I$177),ROWS($1:68)))</f>
        <v/>
      </c>
      <c r="C68" s="51" t="str">
        <f t="array" aca="1" ref="C68" ca="1">IF(ROWS($1:68)&gt;SUBTOTAL(3,'Einzelwertung U12'!K$2:K$177),"",SMALL(IF(SUBTOTAL(3,INDIRECT("'Einzelwertung U12'!K"&amp;ROW($2:$177))),'Einzelwertung U12'!K$2:K$177),ROWS($1:68)))</f>
        <v/>
      </c>
      <c r="D68" s="51" t="str">
        <f t="array" aca="1" ref="D68" ca="1">IF(ROWS($1:68)&gt;SUBTOTAL(3,'Einzelwertung U12'!M$2:M$177),"",SMALL(IF(SUBTOTAL(3,INDIRECT("'Einzelwertung U12'!M"&amp;ROW($2:$177))),'Einzelwertung U12'!M$2:M$177),ROWS($1:68)))</f>
        <v/>
      </c>
      <c r="E68" s="51" t="str">
        <f t="array" aca="1" ref="E68" ca="1">IF(ROWS($1:68)&gt;SUBTOTAL(3,'Einzelwertung U12'!O$2:O$177),"",SMALL(IF(SUBTOTAL(3,INDIRECT("'Einzelwertung U12'!O"&amp;ROW($2:$177))),'Einzelwertung U12'!O$2:O$177),ROWS($1:68)))</f>
        <v/>
      </c>
      <c r="F68" s="51" t="str">
        <f t="array" aca="1" ref="F68" ca="1">IF(ROWS($1:68)&gt;SUBTOTAL(3,'Einzelwertung U12'!Q$2:Q$177),"",SMALL(IF(SUBTOTAL(3,INDIRECT("'Einzelwertung U12'!Q"&amp;ROW($2:$177))),'Einzelwertung U12'!Q$2:Q$177),ROWS($1:68)))</f>
        <v/>
      </c>
      <c r="G68" s="51" t="str">
        <f t="array" aca="1" ref="G68" ca="1">IF(ROWS($1:68)&gt;SUBTOTAL(3,'Einzelwertung U12'!S$2:S$177),"",IF(OR(A68&lt;&gt;"",B68&lt;&gt;"",C68&lt;&gt;"",D68&lt;&gt;"",E68&lt;&gt;"",F68&lt;&gt;""),SMALL(IF(SUBTOTAL(3,INDIRECT("'Einzelwertung U12'!S"&amp;ROW($2:$177))),'Einzelwertung U12'!S$2:S$177),ROWS($1:68)),""))</f>
        <v/>
      </c>
    </row>
    <row r="69" spans="1:7" x14ac:dyDescent="0.2">
      <c r="A69" s="51" t="str">
        <f t="array" aca="1" ref="A69" ca="1">IF(ROWS($1:69)&gt;SUBTOTAL(3,'Einzelwertung U12'!G$2:G$177),"",SMALL(IF(SUBTOTAL(3,INDIRECT("'Einzelwertung U12'!G"&amp;ROW($2:$177))),'Einzelwertung U12'!G$2:G$177),ROWS($1:69)))</f>
        <v/>
      </c>
      <c r="B69" s="51" t="str">
        <f t="array" aca="1" ref="B69" ca="1">IF(ROWS($1:69)&gt;SUBTOTAL(3,'Einzelwertung U12'!I$2:I$177),"",SMALL(IF(SUBTOTAL(3,INDIRECT("'Einzelwertung U12'!I"&amp;ROW($2:$177))),'Einzelwertung U12'!I$2:I$177),ROWS($1:69)))</f>
        <v/>
      </c>
      <c r="C69" s="51" t="str">
        <f t="array" aca="1" ref="C69" ca="1">IF(ROWS($1:69)&gt;SUBTOTAL(3,'Einzelwertung U12'!K$2:K$177),"",SMALL(IF(SUBTOTAL(3,INDIRECT("'Einzelwertung U12'!K"&amp;ROW($2:$177))),'Einzelwertung U12'!K$2:K$177),ROWS($1:69)))</f>
        <v/>
      </c>
      <c r="D69" s="51" t="str">
        <f t="array" aca="1" ref="D69" ca="1">IF(ROWS($1:69)&gt;SUBTOTAL(3,'Einzelwertung U12'!M$2:M$177),"",SMALL(IF(SUBTOTAL(3,INDIRECT("'Einzelwertung U12'!M"&amp;ROW($2:$177))),'Einzelwertung U12'!M$2:M$177),ROWS($1:69)))</f>
        <v/>
      </c>
      <c r="E69" s="51" t="str">
        <f t="array" aca="1" ref="E69" ca="1">IF(ROWS($1:69)&gt;SUBTOTAL(3,'Einzelwertung U12'!O$2:O$177),"",SMALL(IF(SUBTOTAL(3,INDIRECT("'Einzelwertung U12'!O"&amp;ROW($2:$177))),'Einzelwertung U12'!O$2:O$177),ROWS($1:69)))</f>
        <v/>
      </c>
      <c r="F69" s="51" t="str">
        <f t="array" aca="1" ref="F69" ca="1">IF(ROWS($1:69)&gt;SUBTOTAL(3,'Einzelwertung U12'!Q$2:Q$177),"",SMALL(IF(SUBTOTAL(3,INDIRECT("'Einzelwertung U12'!Q"&amp;ROW($2:$177))),'Einzelwertung U12'!Q$2:Q$177),ROWS($1:69)))</f>
        <v/>
      </c>
      <c r="G69" s="51" t="str">
        <f t="array" aca="1" ref="G69" ca="1">IF(ROWS($1:69)&gt;SUBTOTAL(3,'Einzelwertung U12'!S$2:S$177),"",IF(OR(A69&lt;&gt;"",B69&lt;&gt;"",C69&lt;&gt;"",D69&lt;&gt;"",E69&lt;&gt;"",F69&lt;&gt;""),SMALL(IF(SUBTOTAL(3,INDIRECT("'Einzelwertung U12'!S"&amp;ROW($2:$177))),'Einzelwertung U12'!S$2:S$177),ROWS($1:69)),""))</f>
        <v/>
      </c>
    </row>
    <row r="70" spans="1:7" x14ac:dyDescent="0.2">
      <c r="A70" s="51" t="str">
        <f t="array" aca="1" ref="A70" ca="1">IF(ROWS($1:70)&gt;SUBTOTAL(3,'Einzelwertung U12'!G$2:G$177),"",SMALL(IF(SUBTOTAL(3,INDIRECT("'Einzelwertung U12'!G"&amp;ROW($2:$177))),'Einzelwertung U12'!G$2:G$177),ROWS($1:70)))</f>
        <v/>
      </c>
      <c r="B70" s="51" t="str">
        <f t="array" aca="1" ref="B70" ca="1">IF(ROWS($1:70)&gt;SUBTOTAL(3,'Einzelwertung U12'!I$2:I$177),"",SMALL(IF(SUBTOTAL(3,INDIRECT("'Einzelwertung U12'!I"&amp;ROW($2:$177))),'Einzelwertung U12'!I$2:I$177),ROWS($1:70)))</f>
        <v/>
      </c>
      <c r="C70" s="51" t="str">
        <f t="array" aca="1" ref="C70" ca="1">IF(ROWS($1:70)&gt;SUBTOTAL(3,'Einzelwertung U12'!K$2:K$177),"",SMALL(IF(SUBTOTAL(3,INDIRECT("'Einzelwertung U12'!K"&amp;ROW($2:$177))),'Einzelwertung U12'!K$2:K$177),ROWS($1:70)))</f>
        <v/>
      </c>
      <c r="D70" s="51" t="str">
        <f t="array" aca="1" ref="D70" ca="1">IF(ROWS($1:70)&gt;SUBTOTAL(3,'Einzelwertung U12'!M$2:M$177),"",SMALL(IF(SUBTOTAL(3,INDIRECT("'Einzelwertung U12'!M"&amp;ROW($2:$177))),'Einzelwertung U12'!M$2:M$177),ROWS($1:70)))</f>
        <v/>
      </c>
      <c r="E70" s="51" t="str">
        <f t="array" aca="1" ref="E70" ca="1">IF(ROWS($1:70)&gt;SUBTOTAL(3,'Einzelwertung U12'!O$2:O$177),"",SMALL(IF(SUBTOTAL(3,INDIRECT("'Einzelwertung U12'!O"&amp;ROW($2:$177))),'Einzelwertung U12'!O$2:O$177),ROWS($1:70)))</f>
        <v/>
      </c>
      <c r="F70" s="51" t="str">
        <f t="array" aca="1" ref="F70" ca="1">IF(ROWS($1:70)&gt;SUBTOTAL(3,'Einzelwertung U12'!Q$2:Q$177),"",SMALL(IF(SUBTOTAL(3,INDIRECT("'Einzelwertung U12'!Q"&amp;ROW($2:$177))),'Einzelwertung U12'!Q$2:Q$177),ROWS($1:70)))</f>
        <v/>
      </c>
      <c r="G70" s="51" t="str">
        <f t="array" aca="1" ref="G70" ca="1">IF(ROWS($1:70)&gt;SUBTOTAL(3,'Einzelwertung U12'!S$2:S$177),"",IF(OR(A70&lt;&gt;"",B70&lt;&gt;"",C70&lt;&gt;"",D70&lt;&gt;"",E70&lt;&gt;"",F70&lt;&gt;""),SMALL(IF(SUBTOTAL(3,INDIRECT("'Einzelwertung U12'!S"&amp;ROW($2:$177))),'Einzelwertung U12'!S$2:S$177),ROWS($1:70)),""))</f>
        <v/>
      </c>
    </row>
    <row r="71" spans="1:7" x14ac:dyDescent="0.2">
      <c r="A71" s="51" t="str">
        <f t="array" aca="1" ref="A71" ca="1">IF(ROWS($1:71)&gt;SUBTOTAL(3,'Einzelwertung U12'!G$2:G$177),"",SMALL(IF(SUBTOTAL(3,INDIRECT("'Einzelwertung U12'!G"&amp;ROW($2:$177))),'Einzelwertung U12'!G$2:G$177),ROWS($1:71)))</f>
        <v/>
      </c>
      <c r="B71" s="51" t="str">
        <f t="array" aca="1" ref="B71" ca="1">IF(ROWS($1:71)&gt;SUBTOTAL(3,'Einzelwertung U12'!I$2:I$177),"",SMALL(IF(SUBTOTAL(3,INDIRECT("'Einzelwertung U12'!I"&amp;ROW($2:$177))),'Einzelwertung U12'!I$2:I$177),ROWS($1:71)))</f>
        <v/>
      </c>
      <c r="C71" s="51" t="str">
        <f t="array" aca="1" ref="C71" ca="1">IF(ROWS($1:71)&gt;SUBTOTAL(3,'Einzelwertung U12'!K$2:K$177),"",SMALL(IF(SUBTOTAL(3,INDIRECT("'Einzelwertung U12'!K"&amp;ROW($2:$177))),'Einzelwertung U12'!K$2:K$177),ROWS($1:71)))</f>
        <v/>
      </c>
      <c r="D71" s="51" t="str">
        <f t="array" aca="1" ref="D71" ca="1">IF(ROWS($1:71)&gt;SUBTOTAL(3,'Einzelwertung U12'!M$2:M$177),"",SMALL(IF(SUBTOTAL(3,INDIRECT("'Einzelwertung U12'!M"&amp;ROW($2:$177))),'Einzelwertung U12'!M$2:M$177),ROWS($1:71)))</f>
        <v/>
      </c>
      <c r="E71" s="51" t="str">
        <f t="array" aca="1" ref="E71" ca="1">IF(ROWS($1:71)&gt;SUBTOTAL(3,'Einzelwertung U12'!O$2:O$177),"",SMALL(IF(SUBTOTAL(3,INDIRECT("'Einzelwertung U12'!O"&amp;ROW($2:$177))),'Einzelwertung U12'!O$2:O$177),ROWS($1:71)))</f>
        <v/>
      </c>
      <c r="F71" s="51" t="str">
        <f t="array" aca="1" ref="F71" ca="1">IF(ROWS($1:71)&gt;SUBTOTAL(3,'Einzelwertung U12'!Q$2:Q$177),"",SMALL(IF(SUBTOTAL(3,INDIRECT("'Einzelwertung U12'!Q"&amp;ROW($2:$177))),'Einzelwertung U12'!Q$2:Q$177),ROWS($1:71)))</f>
        <v/>
      </c>
      <c r="G71" s="51" t="str">
        <f t="array" aca="1" ref="G71" ca="1">IF(ROWS($1:71)&gt;SUBTOTAL(3,'Einzelwertung U12'!S$2:S$177),"",IF(OR(A71&lt;&gt;"",B71&lt;&gt;"",C71&lt;&gt;"",D71&lt;&gt;"",E71&lt;&gt;"",F71&lt;&gt;""),SMALL(IF(SUBTOTAL(3,INDIRECT("'Einzelwertung U12'!S"&amp;ROW($2:$177))),'Einzelwertung U12'!S$2:S$177),ROWS($1:71)),""))</f>
        <v/>
      </c>
    </row>
    <row r="72" spans="1:7" x14ac:dyDescent="0.2">
      <c r="A72" s="51" t="str">
        <f t="array" aca="1" ref="A72" ca="1">IF(ROWS($1:72)&gt;SUBTOTAL(3,'Einzelwertung U12'!G$2:G$177),"",SMALL(IF(SUBTOTAL(3,INDIRECT("'Einzelwertung U12'!G"&amp;ROW($2:$177))),'Einzelwertung U12'!G$2:G$177),ROWS($1:72)))</f>
        <v/>
      </c>
      <c r="B72" s="51" t="str">
        <f t="array" aca="1" ref="B72" ca="1">IF(ROWS($1:72)&gt;SUBTOTAL(3,'Einzelwertung U12'!I$2:I$177),"",SMALL(IF(SUBTOTAL(3,INDIRECT("'Einzelwertung U12'!I"&amp;ROW($2:$177))),'Einzelwertung U12'!I$2:I$177),ROWS($1:72)))</f>
        <v/>
      </c>
      <c r="C72" s="51" t="str">
        <f t="array" aca="1" ref="C72" ca="1">IF(ROWS($1:72)&gt;SUBTOTAL(3,'Einzelwertung U12'!K$2:K$177),"",SMALL(IF(SUBTOTAL(3,INDIRECT("'Einzelwertung U12'!K"&amp;ROW($2:$177))),'Einzelwertung U12'!K$2:K$177),ROWS($1:72)))</f>
        <v/>
      </c>
      <c r="D72" s="51" t="str">
        <f t="array" aca="1" ref="D72" ca="1">IF(ROWS($1:72)&gt;SUBTOTAL(3,'Einzelwertung U12'!M$2:M$177),"",SMALL(IF(SUBTOTAL(3,INDIRECT("'Einzelwertung U12'!M"&amp;ROW($2:$177))),'Einzelwertung U12'!M$2:M$177),ROWS($1:72)))</f>
        <v/>
      </c>
      <c r="E72" s="51" t="str">
        <f t="array" aca="1" ref="E72" ca="1">IF(ROWS($1:72)&gt;SUBTOTAL(3,'Einzelwertung U12'!O$2:O$177),"",SMALL(IF(SUBTOTAL(3,INDIRECT("'Einzelwertung U12'!O"&amp;ROW($2:$177))),'Einzelwertung U12'!O$2:O$177),ROWS($1:72)))</f>
        <v/>
      </c>
      <c r="F72" s="51" t="str">
        <f t="array" aca="1" ref="F72" ca="1">IF(ROWS($1:72)&gt;SUBTOTAL(3,'Einzelwertung U12'!Q$2:Q$177),"",SMALL(IF(SUBTOTAL(3,INDIRECT("'Einzelwertung U12'!Q"&amp;ROW($2:$177))),'Einzelwertung U12'!Q$2:Q$177),ROWS($1:72)))</f>
        <v/>
      </c>
      <c r="G72" s="51" t="str">
        <f t="array" aca="1" ref="G72" ca="1">IF(ROWS($1:72)&gt;SUBTOTAL(3,'Einzelwertung U12'!S$2:S$177),"",IF(OR(A72&lt;&gt;"",B72&lt;&gt;"",C72&lt;&gt;"",D72&lt;&gt;"",E72&lt;&gt;"",F72&lt;&gt;""),SMALL(IF(SUBTOTAL(3,INDIRECT("'Einzelwertung U12'!S"&amp;ROW($2:$177))),'Einzelwertung U12'!S$2:S$177),ROWS($1:72)),""))</f>
        <v/>
      </c>
    </row>
    <row r="73" spans="1:7" x14ac:dyDescent="0.2">
      <c r="A73" s="51" t="str">
        <f t="array" aca="1" ref="A73" ca="1">IF(ROWS($1:73)&gt;SUBTOTAL(3,'Einzelwertung U12'!G$2:G$177),"",SMALL(IF(SUBTOTAL(3,INDIRECT("'Einzelwertung U12'!G"&amp;ROW($2:$177))),'Einzelwertung U12'!G$2:G$177),ROWS($1:73)))</f>
        <v/>
      </c>
      <c r="B73" s="51" t="str">
        <f t="array" aca="1" ref="B73" ca="1">IF(ROWS($1:73)&gt;SUBTOTAL(3,'Einzelwertung U12'!I$2:I$177),"",SMALL(IF(SUBTOTAL(3,INDIRECT("'Einzelwertung U12'!I"&amp;ROW($2:$177))),'Einzelwertung U12'!I$2:I$177),ROWS($1:73)))</f>
        <v/>
      </c>
      <c r="C73" s="51" t="str">
        <f t="array" aca="1" ref="C73" ca="1">IF(ROWS($1:73)&gt;SUBTOTAL(3,'Einzelwertung U12'!K$2:K$177),"",SMALL(IF(SUBTOTAL(3,INDIRECT("'Einzelwertung U12'!K"&amp;ROW($2:$177))),'Einzelwertung U12'!K$2:K$177),ROWS($1:73)))</f>
        <v/>
      </c>
      <c r="D73" s="51" t="str">
        <f t="array" aca="1" ref="D73" ca="1">IF(ROWS($1:73)&gt;SUBTOTAL(3,'Einzelwertung U12'!M$2:M$177),"",SMALL(IF(SUBTOTAL(3,INDIRECT("'Einzelwertung U12'!M"&amp;ROW($2:$177))),'Einzelwertung U12'!M$2:M$177),ROWS($1:73)))</f>
        <v/>
      </c>
      <c r="E73" s="51" t="str">
        <f t="array" aca="1" ref="E73" ca="1">IF(ROWS($1:73)&gt;SUBTOTAL(3,'Einzelwertung U12'!O$2:O$177),"",SMALL(IF(SUBTOTAL(3,INDIRECT("'Einzelwertung U12'!O"&amp;ROW($2:$177))),'Einzelwertung U12'!O$2:O$177),ROWS($1:73)))</f>
        <v/>
      </c>
      <c r="F73" s="51" t="str">
        <f t="array" aca="1" ref="F73" ca="1">IF(ROWS($1:73)&gt;SUBTOTAL(3,'Einzelwertung U12'!Q$2:Q$177),"",SMALL(IF(SUBTOTAL(3,INDIRECT("'Einzelwertung U12'!Q"&amp;ROW($2:$177))),'Einzelwertung U12'!Q$2:Q$177),ROWS($1:73)))</f>
        <v/>
      </c>
      <c r="G73" s="51" t="str">
        <f t="array" aca="1" ref="G73" ca="1">IF(ROWS($1:73)&gt;SUBTOTAL(3,'Einzelwertung U12'!S$2:S$177),"",IF(OR(A73&lt;&gt;"",B73&lt;&gt;"",C73&lt;&gt;"",D73&lt;&gt;"",E73&lt;&gt;"",F73&lt;&gt;""),SMALL(IF(SUBTOTAL(3,INDIRECT("'Einzelwertung U12'!S"&amp;ROW($2:$177))),'Einzelwertung U12'!S$2:S$177),ROWS($1:73)),""))</f>
        <v/>
      </c>
    </row>
    <row r="74" spans="1:7" x14ac:dyDescent="0.2">
      <c r="A74" s="51" t="str">
        <f t="array" aca="1" ref="A74" ca="1">IF(ROWS($1:74)&gt;SUBTOTAL(3,'Einzelwertung U12'!G$2:G$177),"",SMALL(IF(SUBTOTAL(3,INDIRECT("'Einzelwertung U12'!G"&amp;ROW($2:$177))),'Einzelwertung U12'!G$2:G$177),ROWS($1:74)))</f>
        <v/>
      </c>
      <c r="B74" s="51" t="str">
        <f t="array" aca="1" ref="B74" ca="1">IF(ROWS($1:74)&gt;SUBTOTAL(3,'Einzelwertung U12'!I$2:I$177),"",SMALL(IF(SUBTOTAL(3,INDIRECT("'Einzelwertung U12'!I"&amp;ROW($2:$177))),'Einzelwertung U12'!I$2:I$177),ROWS($1:74)))</f>
        <v/>
      </c>
      <c r="C74" s="51" t="str">
        <f t="array" aca="1" ref="C74" ca="1">IF(ROWS($1:74)&gt;SUBTOTAL(3,'Einzelwertung U12'!K$2:K$177),"",SMALL(IF(SUBTOTAL(3,INDIRECT("'Einzelwertung U12'!K"&amp;ROW($2:$177))),'Einzelwertung U12'!K$2:K$177),ROWS($1:74)))</f>
        <v/>
      </c>
      <c r="D74" s="51" t="str">
        <f t="array" aca="1" ref="D74" ca="1">IF(ROWS($1:74)&gt;SUBTOTAL(3,'Einzelwertung U12'!M$2:M$177),"",SMALL(IF(SUBTOTAL(3,INDIRECT("'Einzelwertung U12'!M"&amp;ROW($2:$177))),'Einzelwertung U12'!M$2:M$177),ROWS($1:74)))</f>
        <v/>
      </c>
      <c r="E74" s="51" t="str">
        <f t="array" aca="1" ref="E74" ca="1">IF(ROWS($1:74)&gt;SUBTOTAL(3,'Einzelwertung U12'!O$2:O$177),"",SMALL(IF(SUBTOTAL(3,INDIRECT("'Einzelwertung U12'!O"&amp;ROW($2:$177))),'Einzelwertung U12'!O$2:O$177),ROWS($1:74)))</f>
        <v/>
      </c>
      <c r="F74" s="51" t="str">
        <f t="array" aca="1" ref="F74" ca="1">IF(ROWS($1:74)&gt;SUBTOTAL(3,'Einzelwertung U12'!Q$2:Q$177),"",SMALL(IF(SUBTOTAL(3,INDIRECT("'Einzelwertung U12'!Q"&amp;ROW($2:$177))),'Einzelwertung U12'!Q$2:Q$177),ROWS($1:74)))</f>
        <v/>
      </c>
      <c r="G74" s="51" t="str">
        <f t="array" aca="1" ref="G74" ca="1">IF(ROWS($1:74)&gt;SUBTOTAL(3,'Einzelwertung U12'!S$2:S$177),"",IF(OR(A74&lt;&gt;"",B74&lt;&gt;"",C74&lt;&gt;"",D74&lt;&gt;"",E74&lt;&gt;"",F74&lt;&gt;""),SMALL(IF(SUBTOTAL(3,INDIRECT("'Einzelwertung U12'!S"&amp;ROW($2:$177))),'Einzelwertung U12'!S$2:S$177),ROWS($1:74)),""))</f>
        <v/>
      </c>
    </row>
    <row r="75" spans="1:7" x14ac:dyDescent="0.2">
      <c r="A75" s="51" t="str">
        <f t="array" aca="1" ref="A75" ca="1">IF(ROWS($1:75)&gt;SUBTOTAL(3,'Einzelwertung U12'!G$2:G$177),"",SMALL(IF(SUBTOTAL(3,INDIRECT("'Einzelwertung U12'!G"&amp;ROW($2:$177))),'Einzelwertung U12'!G$2:G$177),ROWS($1:75)))</f>
        <v/>
      </c>
      <c r="B75" s="51" t="str">
        <f t="array" aca="1" ref="B75" ca="1">IF(ROWS($1:75)&gt;SUBTOTAL(3,'Einzelwertung U12'!I$2:I$177),"",SMALL(IF(SUBTOTAL(3,INDIRECT("'Einzelwertung U12'!I"&amp;ROW($2:$177))),'Einzelwertung U12'!I$2:I$177),ROWS($1:75)))</f>
        <v/>
      </c>
      <c r="C75" s="51" t="str">
        <f t="array" aca="1" ref="C75" ca="1">IF(ROWS($1:75)&gt;SUBTOTAL(3,'Einzelwertung U12'!K$2:K$177),"",SMALL(IF(SUBTOTAL(3,INDIRECT("'Einzelwertung U12'!K"&amp;ROW($2:$177))),'Einzelwertung U12'!K$2:K$177),ROWS($1:75)))</f>
        <v/>
      </c>
      <c r="D75" s="51" t="str">
        <f t="array" aca="1" ref="D75" ca="1">IF(ROWS($1:75)&gt;SUBTOTAL(3,'Einzelwertung U12'!M$2:M$177),"",SMALL(IF(SUBTOTAL(3,INDIRECT("'Einzelwertung U12'!M"&amp;ROW($2:$177))),'Einzelwertung U12'!M$2:M$177),ROWS($1:75)))</f>
        <v/>
      </c>
      <c r="E75" s="51" t="str">
        <f t="array" aca="1" ref="E75" ca="1">IF(ROWS($1:75)&gt;SUBTOTAL(3,'Einzelwertung U12'!O$2:O$177),"",SMALL(IF(SUBTOTAL(3,INDIRECT("'Einzelwertung U12'!O"&amp;ROW($2:$177))),'Einzelwertung U12'!O$2:O$177),ROWS($1:75)))</f>
        <v/>
      </c>
      <c r="F75" s="51" t="str">
        <f t="array" aca="1" ref="F75" ca="1">IF(ROWS($1:75)&gt;SUBTOTAL(3,'Einzelwertung U12'!Q$2:Q$177),"",SMALL(IF(SUBTOTAL(3,INDIRECT("'Einzelwertung U12'!Q"&amp;ROW($2:$177))),'Einzelwertung U12'!Q$2:Q$177),ROWS($1:75)))</f>
        <v/>
      </c>
      <c r="G75" s="51" t="str">
        <f t="array" aca="1" ref="G75" ca="1">IF(ROWS($1:75)&gt;SUBTOTAL(3,'Einzelwertung U12'!S$2:S$177),"",IF(OR(A75&lt;&gt;"",B75&lt;&gt;"",C75&lt;&gt;"",D75&lt;&gt;"",E75&lt;&gt;"",F75&lt;&gt;""),SMALL(IF(SUBTOTAL(3,INDIRECT("'Einzelwertung U12'!S"&amp;ROW($2:$177))),'Einzelwertung U12'!S$2:S$177),ROWS($1:75)),""))</f>
        <v/>
      </c>
    </row>
    <row r="76" spans="1:7" x14ac:dyDescent="0.2">
      <c r="A76" s="51" t="str">
        <f t="array" aca="1" ref="A76" ca="1">IF(ROWS($1:76)&gt;SUBTOTAL(3,'Einzelwertung U12'!G$2:G$177),"",SMALL(IF(SUBTOTAL(3,INDIRECT("'Einzelwertung U12'!G"&amp;ROW($2:$177))),'Einzelwertung U12'!G$2:G$177),ROWS($1:76)))</f>
        <v/>
      </c>
      <c r="B76" s="51" t="str">
        <f t="array" aca="1" ref="B76" ca="1">IF(ROWS($1:76)&gt;SUBTOTAL(3,'Einzelwertung U12'!I$2:I$177),"",SMALL(IF(SUBTOTAL(3,INDIRECT("'Einzelwertung U12'!I"&amp;ROW($2:$177))),'Einzelwertung U12'!I$2:I$177),ROWS($1:76)))</f>
        <v/>
      </c>
      <c r="C76" s="51" t="str">
        <f t="array" aca="1" ref="C76" ca="1">IF(ROWS($1:76)&gt;SUBTOTAL(3,'Einzelwertung U12'!K$2:K$177),"",SMALL(IF(SUBTOTAL(3,INDIRECT("'Einzelwertung U12'!K"&amp;ROW($2:$177))),'Einzelwertung U12'!K$2:K$177),ROWS($1:76)))</f>
        <v/>
      </c>
      <c r="D76" s="51" t="str">
        <f t="array" aca="1" ref="D76" ca="1">IF(ROWS($1:76)&gt;SUBTOTAL(3,'Einzelwertung U12'!M$2:M$177),"",SMALL(IF(SUBTOTAL(3,INDIRECT("'Einzelwertung U12'!M"&amp;ROW($2:$177))),'Einzelwertung U12'!M$2:M$177),ROWS($1:76)))</f>
        <v/>
      </c>
      <c r="E76" s="51" t="str">
        <f t="array" aca="1" ref="E76" ca="1">IF(ROWS($1:76)&gt;SUBTOTAL(3,'Einzelwertung U12'!O$2:O$177),"",SMALL(IF(SUBTOTAL(3,INDIRECT("'Einzelwertung U12'!O"&amp;ROW($2:$177))),'Einzelwertung U12'!O$2:O$177),ROWS($1:76)))</f>
        <v/>
      </c>
      <c r="F76" s="51" t="str">
        <f t="array" aca="1" ref="F76" ca="1">IF(ROWS($1:76)&gt;SUBTOTAL(3,'Einzelwertung U12'!Q$2:Q$177),"",SMALL(IF(SUBTOTAL(3,INDIRECT("'Einzelwertung U12'!Q"&amp;ROW($2:$177))),'Einzelwertung U12'!Q$2:Q$177),ROWS($1:76)))</f>
        <v/>
      </c>
      <c r="G76" s="51" t="str">
        <f t="array" aca="1" ref="G76" ca="1">IF(ROWS($1:76)&gt;SUBTOTAL(3,'Einzelwertung U12'!S$2:S$177),"",IF(OR(A76&lt;&gt;"",B76&lt;&gt;"",C76&lt;&gt;"",D76&lt;&gt;"",E76&lt;&gt;"",F76&lt;&gt;""),SMALL(IF(SUBTOTAL(3,INDIRECT("'Einzelwertung U12'!S"&amp;ROW($2:$177))),'Einzelwertung U12'!S$2:S$177),ROWS($1:76)),""))</f>
        <v/>
      </c>
    </row>
    <row r="77" spans="1:7" x14ac:dyDescent="0.2">
      <c r="A77" s="51" t="str">
        <f t="array" aca="1" ref="A77" ca="1">IF(ROWS($1:77)&gt;SUBTOTAL(3,'Einzelwertung U12'!G$2:G$177),"",SMALL(IF(SUBTOTAL(3,INDIRECT("'Einzelwertung U12'!G"&amp;ROW($2:$177))),'Einzelwertung U12'!G$2:G$177),ROWS($1:77)))</f>
        <v/>
      </c>
      <c r="B77" s="51" t="str">
        <f t="array" aca="1" ref="B77" ca="1">IF(ROWS($1:77)&gt;SUBTOTAL(3,'Einzelwertung U12'!I$2:I$177),"",SMALL(IF(SUBTOTAL(3,INDIRECT("'Einzelwertung U12'!I"&amp;ROW($2:$177))),'Einzelwertung U12'!I$2:I$177),ROWS($1:77)))</f>
        <v/>
      </c>
      <c r="C77" s="51" t="str">
        <f t="array" aca="1" ref="C77" ca="1">IF(ROWS($1:77)&gt;SUBTOTAL(3,'Einzelwertung U12'!K$2:K$177),"",SMALL(IF(SUBTOTAL(3,INDIRECT("'Einzelwertung U12'!K"&amp;ROW($2:$177))),'Einzelwertung U12'!K$2:K$177),ROWS($1:77)))</f>
        <v/>
      </c>
      <c r="D77" s="51" t="str">
        <f t="array" aca="1" ref="D77" ca="1">IF(ROWS($1:77)&gt;SUBTOTAL(3,'Einzelwertung U12'!M$2:M$177),"",SMALL(IF(SUBTOTAL(3,INDIRECT("'Einzelwertung U12'!M"&amp;ROW($2:$177))),'Einzelwertung U12'!M$2:M$177),ROWS($1:77)))</f>
        <v/>
      </c>
      <c r="E77" s="51" t="str">
        <f t="array" aca="1" ref="E77" ca="1">IF(ROWS($1:77)&gt;SUBTOTAL(3,'Einzelwertung U12'!O$2:O$177),"",SMALL(IF(SUBTOTAL(3,INDIRECT("'Einzelwertung U12'!O"&amp;ROW($2:$177))),'Einzelwertung U12'!O$2:O$177),ROWS($1:77)))</f>
        <v/>
      </c>
      <c r="F77" s="51" t="str">
        <f t="array" aca="1" ref="F77" ca="1">IF(ROWS($1:77)&gt;SUBTOTAL(3,'Einzelwertung U12'!Q$2:Q$177),"",SMALL(IF(SUBTOTAL(3,INDIRECT("'Einzelwertung U12'!Q"&amp;ROW($2:$177))),'Einzelwertung U12'!Q$2:Q$177),ROWS($1:77)))</f>
        <v/>
      </c>
      <c r="G77" s="51" t="str">
        <f t="array" aca="1" ref="G77" ca="1">IF(ROWS($1:77)&gt;SUBTOTAL(3,'Einzelwertung U12'!S$2:S$177),"",IF(OR(A77&lt;&gt;"",B77&lt;&gt;"",C77&lt;&gt;"",D77&lt;&gt;"",E77&lt;&gt;"",F77&lt;&gt;""),SMALL(IF(SUBTOTAL(3,INDIRECT("'Einzelwertung U12'!S"&amp;ROW($2:$177))),'Einzelwertung U12'!S$2:S$177),ROWS($1:77)),""))</f>
        <v/>
      </c>
    </row>
    <row r="78" spans="1:7" x14ac:dyDescent="0.2">
      <c r="A78" s="51" t="str">
        <f t="array" aca="1" ref="A78" ca="1">IF(ROWS($1:78)&gt;SUBTOTAL(3,'Einzelwertung U12'!G$2:G$177),"",SMALL(IF(SUBTOTAL(3,INDIRECT("'Einzelwertung U12'!G"&amp;ROW($2:$177))),'Einzelwertung U12'!G$2:G$177),ROWS($1:78)))</f>
        <v/>
      </c>
      <c r="B78" s="51" t="str">
        <f t="array" aca="1" ref="B78" ca="1">IF(ROWS($1:78)&gt;SUBTOTAL(3,'Einzelwertung U12'!I$2:I$177),"",SMALL(IF(SUBTOTAL(3,INDIRECT("'Einzelwertung U12'!I"&amp;ROW($2:$177))),'Einzelwertung U12'!I$2:I$177),ROWS($1:78)))</f>
        <v/>
      </c>
      <c r="C78" s="51" t="str">
        <f t="array" aca="1" ref="C78" ca="1">IF(ROWS($1:78)&gt;SUBTOTAL(3,'Einzelwertung U12'!K$2:K$177),"",SMALL(IF(SUBTOTAL(3,INDIRECT("'Einzelwertung U12'!K"&amp;ROW($2:$177))),'Einzelwertung U12'!K$2:K$177),ROWS($1:78)))</f>
        <v/>
      </c>
      <c r="D78" s="51" t="str">
        <f t="array" aca="1" ref="D78" ca="1">IF(ROWS($1:78)&gt;SUBTOTAL(3,'Einzelwertung U12'!M$2:M$177),"",SMALL(IF(SUBTOTAL(3,INDIRECT("'Einzelwertung U12'!M"&amp;ROW($2:$177))),'Einzelwertung U12'!M$2:M$177),ROWS($1:78)))</f>
        <v/>
      </c>
      <c r="E78" s="51" t="str">
        <f t="array" aca="1" ref="E78" ca="1">IF(ROWS($1:78)&gt;SUBTOTAL(3,'Einzelwertung U12'!O$2:O$177),"",SMALL(IF(SUBTOTAL(3,INDIRECT("'Einzelwertung U12'!O"&amp;ROW($2:$177))),'Einzelwertung U12'!O$2:O$177),ROWS($1:78)))</f>
        <v/>
      </c>
      <c r="F78" s="51" t="str">
        <f t="array" aca="1" ref="F78" ca="1">IF(ROWS($1:78)&gt;SUBTOTAL(3,'Einzelwertung U12'!Q$2:Q$177),"",SMALL(IF(SUBTOTAL(3,INDIRECT("'Einzelwertung U12'!Q"&amp;ROW($2:$177))),'Einzelwertung U12'!Q$2:Q$177),ROWS($1:78)))</f>
        <v/>
      </c>
      <c r="G78" s="51" t="str">
        <f t="array" aca="1" ref="G78" ca="1">IF(ROWS($1:78)&gt;SUBTOTAL(3,'Einzelwertung U12'!S$2:S$177),"",IF(OR(A78&lt;&gt;"",B78&lt;&gt;"",C78&lt;&gt;"",D78&lt;&gt;"",E78&lt;&gt;"",F78&lt;&gt;""),SMALL(IF(SUBTOTAL(3,INDIRECT("'Einzelwertung U12'!S"&amp;ROW($2:$177))),'Einzelwertung U12'!S$2:S$177),ROWS($1:78)),""))</f>
        <v/>
      </c>
    </row>
    <row r="79" spans="1:7" x14ac:dyDescent="0.2">
      <c r="A79" s="51" t="str">
        <f t="array" aca="1" ref="A79" ca="1">IF(ROWS($1:79)&gt;SUBTOTAL(3,'Einzelwertung U12'!G$2:G$177),"",SMALL(IF(SUBTOTAL(3,INDIRECT("'Einzelwertung U12'!G"&amp;ROW($2:$177))),'Einzelwertung U12'!G$2:G$177),ROWS($1:79)))</f>
        <v/>
      </c>
      <c r="B79" s="51" t="str">
        <f t="array" aca="1" ref="B79" ca="1">IF(ROWS($1:79)&gt;SUBTOTAL(3,'Einzelwertung U12'!I$2:I$177),"",SMALL(IF(SUBTOTAL(3,INDIRECT("'Einzelwertung U12'!I"&amp;ROW($2:$177))),'Einzelwertung U12'!I$2:I$177),ROWS($1:79)))</f>
        <v/>
      </c>
      <c r="C79" s="51" t="str">
        <f t="array" aca="1" ref="C79" ca="1">IF(ROWS($1:79)&gt;SUBTOTAL(3,'Einzelwertung U12'!K$2:K$177),"",SMALL(IF(SUBTOTAL(3,INDIRECT("'Einzelwertung U12'!K"&amp;ROW($2:$177))),'Einzelwertung U12'!K$2:K$177),ROWS($1:79)))</f>
        <v/>
      </c>
      <c r="D79" s="51" t="str">
        <f t="array" aca="1" ref="D79" ca="1">IF(ROWS($1:79)&gt;SUBTOTAL(3,'Einzelwertung U12'!M$2:M$177),"",SMALL(IF(SUBTOTAL(3,INDIRECT("'Einzelwertung U12'!M"&amp;ROW($2:$177))),'Einzelwertung U12'!M$2:M$177),ROWS($1:79)))</f>
        <v/>
      </c>
      <c r="E79" s="51" t="str">
        <f t="array" aca="1" ref="E79" ca="1">IF(ROWS($1:79)&gt;SUBTOTAL(3,'Einzelwertung U12'!O$2:O$177),"",SMALL(IF(SUBTOTAL(3,INDIRECT("'Einzelwertung U12'!O"&amp;ROW($2:$177))),'Einzelwertung U12'!O$2:O$177),ROWS($1:79)))</f>
        <v/>
      </c>
      <c r="F79" s="51" t="str">
        <f t="array" aca="1" ref="F79" ca="1">IF(ROWS($1:79)&gt;SUBTOTAL(3,'Einzelwertung U12'!Q$2:Q$177),"",SMALL(IF(SUBTOTAL(3,INDIRECT("'Einzelwertung U12'!Q"&amp;ROW($2:$177))),'Einzelwertung U12'!Q$2:Q$177),ROWS($1:79)))</f>
        <v/>
      </c>
      <c r="G79" s="51" t="str">
        <f t="array" aca="1" ref="G79" ca="1">IF(ROWS($1:79)&gt;SUBTOTAL(3,'Einzelwertung U12'!S$2:S$177),"",IF(OR(A79&lt;&gt;"",B79&lt;&gt;"",C79&lt;&gt;"",D79&lt;&gt;"",E79&lt;&gt;"",F79&lt;&gt;""),SMALL(IF(SUBTOTAL(3,INDIRECT("'Einzelwertung U12'!S"&amp;ROW($2:$177))),'Einzelwertung U12'!S$2:S$177),ROWS($1:79)),""))</f>
        <v/>
      </c>
    </row>
    <row r="80" spans="1:7" x14ac:dyDescent="0.2">
      <c r="A80" s="51" t="str">
        <f t="array" aca="1" ref="A80" ca="1">IF(ROWS($1:80)&gt;SUBTOTAL(3,'Einzelwertung U12'!G$2:G$177),"",SMALL(IF(SUBTOTAL(3,INDIRECT("'Einzelwertung U12'!G"&amp;ROW($2:$177))),'Einzelwertung U12'!G$2:G$177),ROWS($1:80)))</f>
        <v/>
      </c>
      <c r="B80" s="51" t="str">
        <f t="array" aca="1" ref="B80" ca="1">IF(ROWS($1:80)&gt;SUBTOTAL(3,'Einzelwertung U12'!I$2:I$177),"",SMALL(IF(SUBTOTAL(3,INDIRECT("'Einzelwertung U12'!I"&amp;ROW($2:$177))),'Einzelwertung U12'!I$2:I$177),ROWS($1:80)))</f>
        <v/>
      </c>
      <c r="C80" s="51" t="str">
        <f t="array" aca="1" ref="C80" ca="1">IF(ROWS($1:80)&gt;SUBTOTAL(3,'Einzelwertung U12'!K$2:K$177),"",SMALL(IF(SUBTOTAL(3,INDIRECT("'Einzelwertung U12'!K"&amp;ROW($2:$177))),'Einzelwertung U12'!K$2:K$177),ROWS($1:80)))</f>
        <v/>
      </c>
      <c r="D80" s="51" t="str">
        <f t="array" aca="1" ref="D80" ca="1">IF(ROWS($1:80)&gt;SUBTOTAL(3,'Einzelwertung U12'!M$2:M$177),"",SMALL(IF(SUBTOTAL(3,INDIRECT("'Einzelwertung U12'!M"&amp;ROW($2:$177))),'Einzelwertung U12'!M$2:M$177),ROWS($1:80)))</f>
        <v/>
      </c>
      <c r="E80" s="51" t="str">
        <f t="array" aca="1" ref="E80" ca="1">IF(ROWS($1:80)&gt;SUBTOTAL(3,'Einzelwertung U12'!O$2:O$177),"",SMALL(IF(SUBTOTAL(3,INDIRECT("'Einzelwertung U12'!O"&amp;ROW($2:$177))),'Einzelwertung U12'!O$2:O$177),ROWS($1:80)))</f>
        <v/>
      </c>
      <c r="F80" s="51" t="str">
        <f t="array" aca="1" ref="F80" ca="1">IF(ROWS($1:80)&gt;SUBTOTAL(3,'Einzelwertung U12'!Q$2:Q$177),"",SMALL(IF(SUBTOTAL(3,INDIRECT("'Einzelwertung U12'!Q"&amp;ROW($2:$177))),'Einzelwertung U12'!Q$2:Q$177),ROWS($1:80)))</f>
        <v/>
      </c>
      <c r="G80" s="51" t="str">
        <f t="array" aca="1" ref="G80" ca="1">IF(ROWS($1:80)&gt;SUBTOTAL(3,'Einzelwertung U12'!S$2:S$177),"",IF(OR(A80&lt;&gt;"",B80&lt;&gt;"",C80&lt;&gt;"",D80&lt;&gt;"",E80&lt;&gt;"",F80&lt;&gt;""),SMALL(IF(SUBTOTAL(3,INDIRECT("'Einzelwertung U12'!S"&amp;ROW($2:$177))),'Einzelwertung U12'!S$2:S$177),ROWS($1:80)),""))</f>
        <v/>
      </c>
    </row>
    <row r="81" spans="1:7" x14ac:dyDescent="0.2">
      <c r="A81" s="51" t="str">
        <f t="array" aca="1" ref="A81" ca="1">IF(ROWS($1:81)&gt;SUBTOTAL(3,'Einzelwertung U12'!G$2:G$177),"",SMALL(IF(SUBTOTAL(3,INDIRECT("'Einzelwertung U12'!G"&amp;ROW($2:$177))),'Einzelwertung U12'!G$2:G$177),ROWS($1:81)))</f>
        <v/>
      </c>
      <c r="B81" s="51" t="str">
        <f t="array" aca="1" ref="B81" ca="1">IF(ROWS($1:81)&gt;SUBTOTAL(3,'Einzelwertung U12'!I$2:I$177),"",SMALL(IF(SUBTOTAL(3,INDIRECT("'Einzelwertung U12'!I"&amp;ROW($2:$177))),'Einzelwertung U12'!I$2:I$177),ROWS($1:81)))</f>
        <v/>
      </c>
      <c r="C81" s="51" t="str">
        <f t="array" aca="1" ref="C81" ca="1">IF(ROWS($1:81)&gt;SUBTOTAL(3,'Einzelwertung U12'!K$2:K$177),"",SMALL(IF(SUBTOTAL(3,INDIRECT("'Einzelwertung U12'!K"&amp;ROW($2:$177))),'Einzelwertung U12'!K$2:K$177),ROWS($1:81)))</f>
        <v/>
      </c>
      <c r="D81" s="51" t="str">
        <f t="array" aca="1" ref="D81" ca="1">IF(ROWS($1:81)&gt;SUBTOTAL(3,'Einzelwertung U12'!M$2:M$177),"",SMALL(IF(SUBTOTAL(3,INDIRECT("'Einzelwertung U12'!M"&amp;ROW($2:$177))),'Einzelwertung U12'!M$2:M$177),ROWS($1:81)))</f>
        <v/>
      </c>
      <c r="E81" s="51" t="str">
        <f t="array" aca="1" ref="E81" ca="1">IF(ROWS($1:81)&gt;SUBTOTAL(3,'Einzelwertung U12'!O$2:O$177),"",SMALL(IF(SUBTOTAL(3,INDIRECT("'Einzelwertung U12'!O"&amp;ROW($2:$177))),'Einzelwertung U12'!O$2:O$177),ROWS($1:81)))</f>
        <v/>
      </c>
      <c r="F81" s="51" t="str">
        <f t="array" aca="1" ref="F81" ca="1">IF(ROWS($1:81)&gt;SUBTOTAL(3,'Einzelwertung U12'!Q$2:Q$177),"",SMALL(IF(SUBTOTAL(3,INDIRECT("'Einzelwertung U12'!Q"&amp;ROW($2:$177))),'Einzelwertung U12'!Q$2:Q$177),ROWS($1:81)))</f>
        <v/>
      </c>
      <c r="G81" s="51" t="str">
        <f t="array" aca="1" ref="G81" ca="1">IF(ROWS($1:81)&gt;SUBTOTAL(3,'Einzelwertung U12'!S$2:S$177),"",IF(OR(A81&lt;&gt;"",B81&lt;&gt;"",C81&lt;&gt;"",D81&lt;&gt;"",E81&lt;&gt;"",F81&lt;&gt;""),SMALL(IF(SUBTOTAL(3,INDIRECT("'Einzelwertung U12'!S"&amp;ROW($2:$177))),'Einzelwertung U12'!S$2:S$177),ROWS($1:81)),""))</f>
        <v/>
      </c>
    </row>
    <row r="82" spans="1:7" x14ac:dyDescent="0.2">
      <c r="A82" s="51" t="str">
        <f t="array" aca="1" ref="A82" ca="1">IF(ROWS($1:82)&gt;SUBTOTAL(3,'Einzelwertung U12'!G$2:G$177),"",SMALL(IF(SUBTOTAL(3,INDIRECT("'Einzelwertung U12'!G"&amp;ROW($2:$177))),'Einzelwertung U12'!G$2:G$177),ROWS($1:82)))</f>
        <v/>
      </c>
      <c r="B82" s="51" t="str">
        <f t="array" aca="1" ref="B82" ca="1">IF(ROWS($1:82)&gt;SUBTOTAL(3,'Einzelwertung U12'!I$2:I$177),"",SMALL(IF(SUBTOTAL(3,INDIRECT("'Einzelwertung U12'!I"&amp;ROW($2:$177))),'Einzelwertung U12'!I$2:I$177),ROWS($1:82)))</f>
        <v/>
      </c>
      <c r="C82" s="51" t="str">
        <f t="array" aca="1" ref="C82" ca="1">IF(ROWS($1:82)&gt;SUBTOTAL(3,'Einzelwertung U12'!K$2:K$177),"",SMALL(IF(SUBTOTAL(3,INDIRECT("'Einzelwertung U12'!K"&amp;ROW($2:$177))),'Einzelwertung U12'!K$2:K$177),ROWS($1:82)))</f>
        <v/>
      </c>
      <c r="D82" s="51" t="str">
        <f t="array" aca="1" ref="D82" ca="1">IF(ROWS($1:82)&gt;SUBTOTAL(3,'Einzelwertung U12'!M$2:M$177),"",SMALL(IF(SUBTOTAL(3,INDIRECT("'Einzelwertung U12'!M"&amp;ROW($2:$177))),'Einzelwertung U12'!M$2:M$177),ROWS($1:82)))</f>
        <v/>
      </c>
      <c r="E82" s="51" t="str">
        <f t="array" aca="1" ref="E82" ca="1">IF(ROWS($1:82)&gt;SUBTOTAL(3,'Einzelwertung U12'!O$2:O$177),"",SMALL(IF(SUBTOTAL(3,INDIRECT("'Einzelwertung U12'!O"&amp;ROW($2:$177))),'Einzelwertung U12'!O$2:O$177),ROWS($1:82)))</f>
        <v/>
      </c>
      <c r="F82" s="51" t="str">
        <f t="array" aca="1" ref="F82" ca="1">IF(ROWS($1:82)&gt;SUBTOTAL(3,'Einzelwertung U12'!Q$2:Q$177),"",SMALL(IF(SUBTOTAL(3,INDIRECT("'Einzelwertung U12'!Q"&amp;ROW($2:$177))),'Einzelwertung U12'!Q$2:Q$177),ROWS($1:82)))</f>
        <v/>
      </c>
      <c r="G82" s="51" t="str">
        <f t="array" aca="1" ref="G82" ca="1">IF(ROWS($1:82)&gt;SUBTOTAL(3,'Einzelwertung U12'!S$2:S$177),"",IF(OR(A82&lt;&gt;"",B82&lt;&gt;"",C82&lt;&gt;"",D82&lt;&gt;"",E82&lt;&gt;"",F82&lt;&gt;""),SMALL(IF(SUBTOTAL(3,INDIRECT("'Einzelwertung U12'!S"&amp;ROW($2:$177))),'Einzelwertung U12'!S$2:S$177),ROWS($1:82)),""))</f>
        <v/>
      </c>
    </row>
    <row r="83" spans="1:7" x14ac:dyDescent="0.2">
      <c r="A83" s="51" t="str">
        <f t="array" aca="1" ref="A83" ca="1">IF(ROWS($1:83)&gt;SUBTOTAL(3,'Einzelwertung U12'!G$2:G$177),"",SMALL(IF(SUBTOTAL(3,INDIRECT("'Einzelwertung U12'!G"&amp;ROW($2:$177))),'Einzelwertung U12'!G$2:G$177),ROWS($1:83)))</f>
        <v/>
      </c>
      <c r="B83" s="51" t="str">
        <f t="array" aca="1" ref="B83" ca="1">IF(ROWS($1:83)&gt;SUBTOTAL(3,'Einzelwertung U12'!I$2:I$177),"",SMALL(IF(SUBTOTAL(3,INDIRECT("'Einzelwertung U12'!I"&amp;ROW($2:$177))),'Einzelwertung U12'!I$2:I$177),ROWS($1:83)))</f>
        <v/>
      </c>
      <c r="C83" s="51" t="str">
        <f t="array" aca="1" ref="C83" ca="1">IF(ROWS($1:83)&gt;SUBTOTAL(3,'Einzelwertung U12'!K$2:K$177),"",SMALL(IF(SUBTOTAL(3,INDIRECT("'Einzelwertung U12'!K"&amp;ROW($2:$177))),'Einzelwertung U12'!K$2:K$177),ROWS($1:83)))</f>
        <v/>
      </c>
      <c r="D83" s="51" t="str">
        <f t="array" aca="1" ref="D83" ca="1">IF(ROWS($1:83)&gt;SUBTOTAL(3,'Einzelwertung U12'!M$2:M$177),"",SMALL(IF(SUBTOTAL(3,INDIRECT("'Einzelwertung U12'!M"&amp;ROW($2:$177))),'Einzelwertung U12'!M$2:M$177),ROWS($1:83)))</f>
        <v/>
      </c>
      <c r="E83" s="51" t="str">
        <f t="array" aca="1" ref="E83" ca="1">IF(ROWS($1:83)&gt;SUBTOTAL(3,'Einzelwertung U12'!O$2:O$177),"",SMALL(IF(SUBTOTAL(3,INDIRECT("'Einzelwertung U12'!O"&amp;ROW($2:$177))),'Einzelwertung U12'!O$2:O$177),ROWS($1:83)))</f>
        <v/>
      </c>
      <c r="F83" s="51" t="str">
        <f t="array" aca="1" ref="F83" ca="1">IF(ROWS($1:83)&gt;SUBTOTAL(3,'Einzelwertung U12'!Q$2:Q$177),"",SMALL(IF(SUBTOTAL(3,INDIRECT("'Einzelwertung U12'!Q"&amp;ROW($2:$177))),'Einzelwertung U12'!Q$2:Q$177),ROWS($1:83)))</f>
        <v/>
      </c>
      <c r="G83" s="51" t="str">
        <f t="array" aca="1" ref="G83" ca="1">IF(ROWS($1:83)&gt;SUBTOTAL(3,'Einzelwertung U12'!S$2:S$177),"",IF(OR(A83&lt;&gt;"",B83&lt;&gt;"",C83&lt;&gt;"",D83&lt;&gt;"",E83&lt;&gt;"",F83&lt;&gt;""),SMALL(IF(SUBTOTAL(3,INDIRECT("'Einzelwertung U12'!S"&amp;ROW($2:$177))),'Einzelwertung U12'!S$2:S$177),ROWS($1:83)),""))</f>
        <v/>
      </c>
    </row>
    <row r="84" spans="1:7" x14ac:dyDescent="0.2">
      <c r="A84" s="51" t="str">
        <f t="array" aca="1" ref="A84" ca="1">IF(ROWS($1:84)&gt;SUBTOTAL(3,'Einzelwertung U12'!G$2:G$177),"",SMALL(IF(SUBTOTAL(3,INDIRECT("'Einzelwertung U12'!G"&amp;ROW($2:$177))),'Einzelwertung U12'!G$2:G$177),ROWS($1:84)))</f>
        <v/>
      </c>
      <c r="B84" s="51" t="str">
        <f t="array" aca="1" ref="B84" ca="1">IF(ROWS($1:84)&gt;SUBTOTAL(3,'Einzelwertung U12'!I$2:I$177),"",SMALL(IF(SUBTOTAL(3,INDIRECT("'Einzelwertung U12'!I"&amp;ROW($2:$177))),'Einzelwertung U12'!I$2:I$177),ROWS($1:84)))</f>
        <v/>
      </c>
      <c r="C84" s="51" t="str">
        <f t="array" aca="1" ref="C84" ca="1">IF(ROWS($1:84)&gt;SUBTOTAL(3,'Einzelwertung U12'!K$2:K$177),"",SMALL(IF(SUBTOTAL(3,INDIRECT("'Einzelwertung U12'!K"&amp;ROW($2:$177))),'Einzelwertung U12'!K$2:K$177),ROWS($1:84)))</f>
        <v/>
      </c>
      <c r="D84" s="51" t="str">
        <f t="array" aca="1" ref="D84" ca="1">IF(ROWS($1:84)&gt;SUBTOTAL(3,'Einzelwertung U12'!M$2:M$177),"",SMALL(IF(SUBTOTAL(3,INDIRECT("'Einzelwertung U12'!M"&amp;ROW($2:$177))),'Einzelwertung U12'!M$2:M$177),ROWS($1:84)))</f>
        <v/>
      </c>
      <c r="E84" s="51" t="str">
        <f t="array" aca="1" ref="E84" ca="1">IF(ROWS($1:84)&gt;SUBTOTAL(3,'Einzelwertung U12'!O$2:O$177),"",SMALL(IF(SUBTOTAL(3,INDIRECT("'Einzelwertung U12'!O"&amp;ROW($2:$177))),'Einzelwertung U12'!O$2:O$177),ROWS($1:84)))</f>
        <v/>
      </c>
      <c r="F84" s="51" t="str">
        <f t="array" aca="1" ref="F84" ca="1">IF(ROWS($1:84)&gt;SUBTOTAL(3,'Einzelwertung U12'!Q$2:Q$177),"",SMALL(IF(SUBTOTAL(3,INDIRECT("'Einzelwertung U12'!Q"&amp;ROW($2:$177))),'Einzelwertung U12'!Q$2:Q$177),ROWS($1:84)))</f>
        <v/>
      </c>
      <c r="G84" s="51" t="str">
        <f t="array" aca="1" ref="G84" ca="1">IF(ROWS($1:84)&gt;SUBTOTAL(3,'Einzelwertung U12'!S$2:S$177),"",IF(OR(A84&lt;&gt;"",B84&lt;&gt;"",C84&lt;&gt;"",D84&lt;&gt;"",E84&lt;&gt;"",F84&lt;&gt;""),SMALL(IF(SUBTOTAL(3,INDIRECT("'Einzelwertung U12'!S"&amp;ROW($2:$177))),'Einzelwertung U12'!S$2:S$177),ROWS($1:84)),""))</f>
        <v/>
      </c>
    </row>
    <row r="85" spans="1:7" x14ac:dyDescent="0.2">
      <c r="A85" s="51" t="str">
        <f t="array" aca="1" ref="A85" ca="1">IF(ROWS($1:85)&gt;SUBTOTAL(3,'Einzelwertung U12'!G$2:G$177),"",SMALL(IF(SUBTOTAL(3,INDIRECT("'Einzelwertung U12'!G"&amp;ROW($2:$177))),'Einzelwertung U12'!G$2:G$177),ROWS($1:85)))</f>
        <v/>
      </c>
      <c r="B85" s="51" t="str">
        <f t="array" aca="1" ref="B85" ca="1">IF(ROWS($1:85)&gt;SUBTOTAL(3,'Einzelwertung U12'!I$2:I$177),"",SMALL(IF(SUBTOTAL(3,INDIRECT("'Einzelwertung U12'!I"&amp;ROW($2:$177))),'Einzelwertung U12'!I$2:I$177),ROWS($1:85)))</f>
        <v/>
      </c>
      <c r="C85" s="51" t="str">
        <f t="array" aca="1" ref="C85" ca="1">IF(ROWS($1:85)&gt;SUBTOTAL(3,'Einzelwertung U12'!K$2:K$177),"",SMALL(IF(SUBTOTAL(3,INDIRECT("'Einzelwertung U12'!K"&amp;ROW($2:$177))),'Einzelwertung U12'!K$2:K$177),ROWS($1:85)))</f>
        <v/>
      </c>
      <c r="D85" s="51" t="str">
        <f t="array" aca="1" ref="D85" ca="1">IF(ROWS($1:85)&gt;SUBTOTAL(3,'Einzelwertung U12'!M$2:M$177),"",SMALL(IF(SUBTOTAL(3,INDIRECT("'Einzelwertung U12'!M"&amp;ROW($2:$177))),'Einzelwertung U12'!M$2:M$177),ROWS($1:85)))</f>
        <v/>
      </c>
      <c r="E85" s="51" t="str">
        <f t="array" aca="1" ref="E85" ca="1">IF(ROWS($1:85)&gt;SUBTOTAL(3,'Einzelwertung U12'!O$2:O$177),"",SMALL(IF(SUBTOTAL(3,INDIRECT("'Einzelwertung U12'!O"&amp;ROW($2:$177))),'Einzelwertung U12'!O$2:O$177),ROWS($1:85)))</f>
        <v/>
      </c>
      <c r="F85" s="51" t="str">
        <f t="array" aca="1" ref="F85" ca="1">IF(ROWS($1:85)&gt;SUBTOTAL(3,'Einzelwertung U12'!Q$2:Q$177),"",SMALL(IF(SUBTOTAL(3,INDIRECT("'Einzelwertung U12'!Q"&amp;ROW($2:$177))),'Einzelwertung U12'!Q$2:Q$177),ROWS($1:85)))</f>
        <v/>
      </c>
      <c r="G85" s="51" t="str">
        <f t="array" aca="1" ref="G85" ca="1">IF(ROWS($1:85)&gt;SUBTOTAL(3,'Einzelwertung U12'!S$2:S$177),"",IF(OR(A85&lt;&gt;"",B85&lt;&gt;"",C85&lt;&gt;"",D85&lt;&gt;"",E85&lt;&gt;"",F85&lt;&gt;""),SMALL(IF(SUBTOTAL(3,INDIRECT("'Einzelwertung U12'!S"&amp;ROW($2:$177))),'Einzelwertung U12'!S$2:S$177),ROWS($1:85)),""))</f>
        <v/>
      </c>
    </row>
    <row r="86" spans="1:7" x14ac:dyDescent="0.2">
      <c r="A86" s="51" t="str">
        <f t="array" aca="1" ref="A86" ca="1">IF(ROWS($1:86)&gt;SUBTOTAL(3,'Einzelwertung U12'!G$2:G$177),"",SMALL(IF(SUBTOTAL(3,INDIRECT("'Einzelwertung U12'!G"&amp;ROW($2:$177))),'Einzelwertung U12'!G$2:G$177),ROWS($1:86)))</f>
        <v/>
      </c>
      <c r="B86" s="51" t="str">
        <f t="array" aca="1" ref="B86" ca="1">IF(ROWS($1:86)&gt;SUBTOTAL(3,'Einzelwertung U12'!I$2:I$177),"",SMALL(IF(SUBTOTAL(3,INDIRECT("'Einzelwertung U12'!I"&amp;ROW($2:$177))),'Einzelwertung U12'!I$2:I$177),ROWS($1:86)))</f>
        <v/>
      </c>
      <c r="C86" s="51" t="str">
        <f t="array" aca="1" ref="C86" ca="1">IF(ROWS($1:86)&gt;SUBTOTAL(3,'Einzelwertung U12'!K$2:K$177),"",SMALL(IF(SUBTOTAL(3,INDIRECT("'Einzelwertung U12'!K"&amp;ROW($2:$177))),'Einzelwertung U12'!K$2:K$177),ROWS($1:86)))</f>
        <v/>
      </c>
      <c r="D86" s="51" t="str">
        <f t="array" aca="1" ref="D86" ca="1">IF(ROWS($1:86)&gt;SUBTOTAL(3,'Einzelwertung U12'!M$2:M$177),"",SMALL(IF(SUBTOTAL(3,INDIRECT("'Einzelwertung U12'!M"&amp;ROW($2:$177))),'Einzelwertung U12'!M$2:M$177),ROWS($1:86)))</f>
        <v/>
      </c>
      <c r="E86" s="51" t="str">
        <f t="array" aca="1" ref="E86" ca="1">IF(ROWS($1:86)&gt;SUBTOTAL(3,'Einzelwertung U12'!O$2:O$177),"",SMALL(IF(SUBTOTAL(3,INDIRECT("'Einzelwertung U12'!O"&amp;ROW($2:$177))),'Einzelwertung U12'!O$2:O$177),ROWS($1:86)))</f>
        <v/>
      </c>
      <c r="F86" s="51" t="str">
        <f t="array" aca="1" ref="F86" ca="1">IF(ROWS($1:86)&gt;SUBTOTAL(3,'Einzelwertung U12'!Q$2:Q$177),"",SMALL(IF(SUBTOTAL(3,INDIRECT("'Einzelwertung U12'!Q"&amp;ROW($2:$177))),'Einzelwertung U12'!Q$2:Q$177),ROWS($1:86)))</f>
        <v/>
      </c>
      <c r="G86" s="51" t="str">
        <f t="array" aca="1" ref="G86" ca="1">IF(ROWS($1:86)&gt;SUBTOTAL(3,'Einzelwertung U12'!S$2:S$177),"",IF(OR(A86&lt;&gt;"",B86&lt;&gt;"",C86&lt;&gt;"",D86&lt;&gt;"",E86&lt;&gt;"",F86&lt;&gt;""),SMALL(IF(SUBTOTAL(3,INDIRECT("'Einzelwertung U12'!S"&amp;ROW($2:$177))),'Einzelwertung U12'!S$2:S$177),ROWS($1:86)),""))</f>
        <v/>
      </c>
    </row>
    <row r="87" spans="1:7" x14ac:dyDescent="0.2">
      <c r="A87" s="51" t="str">
        <f t="array" aca="1" ref="A87" ca="1">IF(ROWS($1:87)&gt;SUBTOTAL(3,'Einzelwertung U12'!G$2:G$177),"",SMALL(IF(SUBTOTAL(3,INDIRECT("'Einzelwertung U12'!G"&amp;ROW($2:$177))),'Einzelwertung U12'!G$2:G$177),ROWS($1:87)))</f>
        <v/>
      </c>
      <c r="B87" s="51" t="str">
        <f t="array" aca="1" ref="B87" ca="1">IF(ROWS($1:87)&gt;SUBTOTAL(3,'Einzelwertung U12'!I$2:I$177),"",SMALL(IF(SUBTOTAL(3,INDIRECT("'Einzelwertung U12'!I"&amp;ROW($2:$177))),'Einzelwertung U12'!I$2:I$177),ROWS($1:87)))</f>
        <v/>
      </c>
      <c r="C87" s="51" t="str">
        <f t="array" aca="1" ref="C87" ca="1">IF(ROWS($1:87)&gt;SUBTOTAL(3,'Einzelwertung U12'!K$2:K$177),"",SMALL(IF(SUBTOTAL(3,INDIRECT("'Einzelwertung U12'!K"&amp;ROW($2:$177))),'Einzelwertung U12'!K$2:K$177),ROWS($1:87)))</f>
        <v/>
      </c>
      <c r="D87" s="51" t="str">
        <f t="array" aca="1" ref="D87" ca="1">IF(ROWS($1:87)&gt;SUBTOTAL(3,'Einzelwertung U12'!M$2:M$177),"",SMALL(IF(SUBTOTAL(3,INDIRECT("'Einzelwertung U12'!M"&amp;ROW($2:$177))),'Einzelwertung U12'!M$2:M$177),ROWS($1:87)))</f>
        <v/>
      </c>
      <c r="E87" s="51" t="str">
        <f t="array" aca="1" ref="E87" ca="1">IF(ROWS($1:87)&gt;SUBTOTAL(3,'Einzelwertung U12'!O$2:O$177),"",SMALL(IF(SUBTOTAL(3,INDIRECT("'Einzelwertung U12'!O"&amp;ROW($2:$177))),'Einzelwertung U12'!O$2:O$177),ROWS($1:87)))</f>
        <v/>
      </c>
      <c r="F87" s="51" t="str">
        <f t="array" aca="1" ref="F87" ca="1">IF(ROWS($1:87)&gt;SUBTOTAL(3,'Einzelwertung U12'!Q$2:Q$177),"",SMALL(IF(SUBTOTAL(3,INDIRECT("'Einzelwertung U12'!Q"&amp;ROW($2:$177))),'Einzelwertung U12'!Q$2:Q$177),ROWS($1:87)))</f>
        <v/>
      </c>
      <c r="G87" s="51" t="str">
        <f t="array" aca="1" ref="G87" ca="1">IF(ROWS($1:87)&gt;SUBTOTAL(3,'Einzelwertung U12'!S$2:S$177),"",IF(OR(A87&lt;&gt;"",B87&lt;&gt;"",C87&lt;&gt;"",D87&lt;&gt;"",E87&lt;&gt;"",F87&lt;&gt;""),SMALL(IF(SUBTOTAL(3,INDIRECT("'Einzelwertung U12'!S"&amp;ROW($2:$177))),'Einzelwertung U12'!S$2:S$177),ROWS($1:87)),""))</f>
        <v/>
      </c>
    </row>
    <row r="88" spans="1:7" x14ac:dyDescent="0.2">
      <c r="A88" s="51" t="str">
        <f t="array" aca="1" ref="A88" ca="1">IF(ROWS($1:88)&gt;SUBTOTAL(3,'Einzelwertung U12'!G$2:G$177),"",SMALL(IF(SUBTOTAL(3,INDIRECT("'Einzelwertung U12'!G"&amp;ROW($2:$177))),'Einzelwertung U12'!G$2:G$177),ROWS($1:88)))</f>
        <v/>
      </c>
      <c r="B88" s="51" t="str">
        <f t="array" aca="1" ref="B88" ca="1">IF(ROWS($1:88)&gt;SUBTOTAL(3,'Einzelwertung U12'!I$2:I$177),"",SMALL(IF(SUBTOTAL(3,INDIRECT("'Einzelwertung U12'!I"&amp;ROW($2:$177))),'Einzelwertung U12'!I$2:I$177),ROWS($1:88)))</f>
        <v/>
      </c>
      <c r="C88" s="51" t="str">
        <f t="array" aca="1" ref="C88" ca="1">IF(ROWS($1:88)&gt;SUBTOTAL(3,'Einzelwertung U12'!K$2:K$177),"",SMALL(IF(SUBTOTAL(3,INDIRECT("'Einzelwertung U12'!K"&amp;ROW($2:$177))),'Einzelwertung U12'!K$2:K$177),ROWS($1:88)))</f>
        <v/>
      </c>
      <c r="D88" s="51" t="str">
        <f t="array" aca="1" ref="D88" ca="1">IF(ROWS($1:88)&gt;SUBTOTAL(3,'Einzelwertung U12'!M$2:M$177),"",SMALL(IF(SUBTOTAL(3,INDIRECT("'Einzelwertung U12'!M"&amp;ROW($2:$177))),'Einzelwertung U12'!M$2:M$177),ROWS($1:88)))</f>
        <v/>
      </c>
      <c r="E88" s="51" t="str">
        <f t="array" aca="1" ref="E88" ca="1">IF(ROWS($1:88)&gt;SUBTOTAL(3,'Einzelwertung U12'!O$2:O$177),"",SMALL(IF(SUBTOTAL(3,INDIRECT("'Einzelwertung U12'!O"&amp;ROW($2:$177))),'Einzelwertung U12'!O$2:O$177),ROWS($1:88)))</f>
        <v/>
      </c>
      <c r="F88" s="51" t="str">
        <f t="array" aca="1" ref="F88" ca="1">IF(ROWS($1:88)&gt;SUBTOTAL(3,'Einzelwertung U12'!Q$2:Q$177),"",SMALL(IF(SUBTOTAL(3,INDIRECT("'Einzelwertung U12'!Q"&amp;ROW($2:$177))),'Einzelwertung U12'!Q$2:Q$177),ROWS($1:88)))</f>
        <v/>
      </c>
      <c r="G88" s="51" t="str">
        <f t="array" aca="1" ref="G88" ca="1">IF(ROWS($1:88)&gt;SUBTOTAL(3,'Einzelwertung U12'!S$2:S$177),"",IF(OR(A88&lt;&gt;"",B88&lt;&gt;"",C88&lt;&gt;"",D88&lt;&gt;"",E88&lt;&gt;"",F88&lt;&gt;""),SMALL(IF(SUBTOTAL(3,INDIRECT("'Einzelwertung U12'!S"&amp;ROW($2:$177))),'Einzelwertung U12'!S$2:S$177),ROWS($1:88)),""))</f>
        <v/>
      </c>
    </row>
    <row r="89" spans="1:7" x14ac:dyDescent="0.2">
      <c r="A89" s="51" t="str">
        <f t="array" aca="1" ref="A89" ca="1">IF(ROWS($1:89)&gt;SUBTOTAL(3,'Einzelwertung U12'!G$2:G$177),"",SMALL(IF(SUBTOTAL(3,INDIRECT("'Einzelwertung U12'!G"&amp;ROW($2:$177))),'Einzelwertung U12'!G$2:G$177),ROWS($1:89)))</f>
        <v/>
      </c>
      <c r="B89" s="51" t="str">
        <f t="array" aca="1" ref="B89" ca="1">IF(ROWS($1:89)&gt;SUBTOTAL(3,'Einzelwertung U12'!I$2:I$177),"",SMALL(IF(SUBTOTAL(3,INDIRECT("'Einzelwertung U12'!I"&amp;ROW($2:$177))),'Einzelwertung U12'!I$2:I$177),ROWS($1:89)))</f>
        <v/>
      </c>
      <c r="C89" s="51" t="str">
        <f t="array" aca="1" ref="C89" ca="1">IF(ROWS($1:89)&gt;SUBTOTAL(3,'Einzelwertung U12'!K$2:K$177),"",SMALL(IF(SUBTOTAL(3,INDIRECT("'Einzelwertung U12'!K"&amp;ROW($2:$177))),'Einzelwertung U12'!K$2:K$177),ROWS($1:89)))</f>
        <v/>
      </c>
      <c r="D89" s="51" t="str">
        <f t="array" aca="1" ref="D89" ca="1">IF(ROWS($1:89)&gt;SUBTOTAL(3,'Einzelwertung U12'!M$2:M$177),"",SMALL(IF(SUBTOTAL(3,INDIRECT("'Einzelwertung U12'!M"&amp;ROW($2:$177))),'Einzelwertung U12'!M$2:M$177),ROWS($1:89)))</f>
        <v/>
      </c>
      <c r="E89" s="51" t="str">
        <f t="array" aca="1" ref="E89" ca="1">IF(ROWS($1:89)&gt;SUBTOTAL(3,'Einzelwertung U12'!O$2:O$177),"",SMALL(IF(SUBTOTAL(3,INDIRECT("'Einzelwertung U12'!O"&amp;ROW($2:$177))),'Einzelwertung U12'!O$2:O$177),ROWS($1:89)))</f>
        <v/>
      </c>
      <c r="F89" s="51" t="str">
        <f t="array" aca="1" ref="F89" ca="1">IF(ROWS($1:89)&gt;SUBTOTAL(3,'Einzelwertung U12'!Q$2:Q$177),"",SMALL(IF(SUBTOTAL(3,INDIRECT("'Einzelwertung U12'!Q"&amp;ROW($2:$177))),'Einzelwertung U12'!Q$2:Q$177),ROWS($1:89)))</f>
        <v/>
      </c>
      <c r="G89" s="51" t="str">
        <f t="array" aca="1" ref="G89" ca="1">IF(ROWS($1:89)&gt;SUBTOTAL(3,'Einzelwertung U12'!S$2:S$177),"",IF(OR(A89&lt;&gt;"",B89&lt;&gt;"",C89&lt;&gt;"",D89&lt;&gt;"",E89&lt;&gt;"",F89&lt;&gt;""),SMALL(IF(SUBTOTAL(3,INDIRECT("'Einzelwertung U12'!S"&amp;ROW($2:$177))),'Einzelwertung U12'!S$2:S$177),ROWS($1:89)),""))</f>
        <v/>
      </c>
    </row>
    <row r="90" spans="1:7" x14ac:dyDescent="0.2">
      <c r="A90" s="51" t="str">
        <f t="array" aca="1" ref="A90" ca="1">IF(ROWS($1:90)&gt;SUBTOTAL(3,'Einzelwertung U12'!G$2:G$177),"",SMALL(IF(SUBTOTAL(3,INDIRECT("'Einzelwertung U12'!G"&amp;ROW($2:$177))),'Einzelwertung U12'!G$2:G$177),ROWS($1:90)))</f>
        <v/>
      </c>
      <c r="B90" s="51" t="str">
        <f t="array" aca="1" ref="B90" ca="1">IF(ROWS($1:90)&gt;SUBTOTAL(3,'Einzelwertung U12'!I$2:I$177),"",SMALL(IF(SUBTOTAL(3,INDIRECT("'Einzelwertung U12'!I"&amp;ROW($2:$177))),'Einzelwertung U12'!I$2:I$177),ROWS($1:90)))</f>
        <v/>
      </c>
      <c r="C90" s="51" t="str">
        <f t="array" aca="1" ref="C90" ca="1">IF(ROWS($1:90)&gt;SUBTOTAL(3,'Einzelwertung U12'!K$2:K$177),"",SMALL(IF(SUBTOTAL(3,INDIRECT("'Einzelwertung U12'!K"&amp;ROW($2:$177))),'Einzelwertung U12'!K$2:K$177),ROWS($1:90)))</f>
        <v/>
      </c>
      <c r="D90" s="51" t="str">
        <f t="array" aca="1" ref="D90" ca="1">IF(ROWS($1:90)&gt;SUBTOTAL(3,'Einzelwertung U12'!M$2:M$177),"",SMALL(IF(SUBTOTAL(3,INDIRECT("'Einzelwertung U12'!M"&amp;ROW($2:$177))),'Einzelwertung U12'!M$2:M$177),ROWS($1:90)))</f>
        <v/>
      </c>
      <c r="E90" s="51" t="str">
        <f t="array" aca="1" ref="E90" ca="1">IF(ROWS($1:90)&gt;SUBTOTAL(3,'Einzelwertung U12'!O$2:O$177),"",SMALL(IF(SUBTOTAL(3,INDIRECT("'Einzelwertung U12'!O"&amp;ROW($2:$177))),'Einzelwertung U12'!O$2:O$177),ROWS($1:90)))</f>
        <v/>
      </c>
      <c r="F90" s="51" t="str">
        <f t="array" aca="1" ref="F90" ca="1">IF(ROWS($1:90)&gt;SUBTOTAL(3,'Einzelwertung U12'!Q$2:Q$177),"",SMALL(IF(SUBTOTAL(3,INDIRECT("'Einzelwertung U12'!Q"&amp;ROW($2:$177))),'Einzelwertung U12'!Q$2:Q$177),ROWS($1:90)))</f>
        <v/>
      </c>
      <c r="G90" s="51" t="str">
        <f t="array" aca="1" ref="G90" ca="1">IF(ROWS($1:90)&gt;SUBTOTAL(3,'Einzelwertung U12'!S$2:S$177),"",IF(OR(A90&lt;&gt;"",B90&lt;&gt;"",C90&lt;&gt;"",D90&lt;&gt;"",E90&lt;&gt;"",F90&lt;&gt;""),SMALL(IF(SUBTOTAL(3,INDIRECT("'Einzelwertung U12'!S"&amp;ROW($2:$177))),'Einzelwertung U12'!S$2:S$177),ROWS($1:90)),""))</f>
        <v/>
      </c>
    </row>
    <row r="91" spans="1:7" x14ac:dyDescent="0.2">
      <c r="A91" s="51" t="str">
        <f t="array" aca="1" ref="A91" ca="1">IF(ROWS($1:91)&gt;SUBTOTAL(3,'Einzelwertung U12'!G$2:G$177),"",SMALL(IF(SUBTOTAL(3,INDIRECT("'Einzelwertung U12'!G"&amp;ROW($2:$177))),'Einzelwertung U12'!G$2:G$177),ROWS($1:91)))</f>
        <v/>
      </c>
      <c r="B91" s="51" t="str">
        <f t="array" aca="1" ref="B91" ca="1">IF(ROWS($1:91)&gt;SUBTOTAL(3,'Einzelwertung U12'!I$2:I$177),"",SMALL(IF(SUBTOTAL(3,INDIRECT("'Einzelwertung U12'!I"&amp;ROW($2:$177))),'Einzelwertung U12'!I$2:I$177),ROWS($1:91)))</f>
        <v/>
      </c>
      <c r="C91" s="51" t="str">
        <f t="array" aca="1" ref="C91" ca="1">IF(ROWS($1:91)&gt;SUBTOTAL(3,'Einzelwertung U12'!K$2:K$177),"",SMALL(IF(SUBTOTAL(3,INDIRECT("'Einzelwertung U12'!K"&amp;ROW($2:$177))),'Einzelwertung U12'!K$2:K$177),ROWS($1:91)))</f>
        <v/>
      </c>
      <c r="D91" s="51" t="str">
        <f t="array" aca="1" ref="D91" ca="1">IF(ROWS($1:91)&gt;SUBTOTAL(3,'Einzelwertung U12'!M$2:M$177),"",SMALL(IF(SUBTOTAL(3,INDIRECT("'Einzelwertung U12'!M"&amp;ROW($2:$177))),'Einzelwertung U12'!M$2:M$177),ROWS($1:91)))</f>
        <v/>
      </c>
      <c r="E91" s="51" t="str">
        <f t="array" aca="1" ref="E91" ca="1">IF(ROWS($1:91)&gt;SUBTOTAL(3,'Einzelwertung U12'!O$2:O$177),"",SMALL(IF(SUBTOTAL(3,INDIRECT("'Einzelwertung U12'!O"&amp;ROW($2:$177))),'Einzelwertung U12'!O$2:O$177),ROWS($1:91)))</f>
        <v/>
      </c>
      <c r="F91" s="51" t="str">
        <f t="array" aca="1" ref="F91" ca="1">IF(ROWS($1:91)&gt;SUBTOTAL(3,'Einzelwertung U12'!Q$2:Q$177),"",SMALL(IF(SUBTOTAL(3,INDIRECT("'Einzelwertung U12'!Q"&amp;ROW($2:$177))),'Einzelwertung U12'!Q$2:Q$177),ROWS($1:91)))</f>
        <v/>
      </c>
      <c r="G91" s="51" t="str">
        <f t="array" aca="1" ref="G91" ca="1">IF(ROWS($1:91)&gt;SUBTOTAL(3,'Einzelwertung U12'!S$2:S$177),"",IF(OR(A91&lt;&gt;"",B91&lt;&gt;"",C91&lt;&gt;"",D91&lt;&gt;"",E91&lt;&gt;"",F91&lt;&gt;""),SMALL(IF(SUBTOTAL(3,INDIRECT("'Einzelwertung U12'!S"&amp;ROW($2:$177))),'Einzelwertung U12'!S$2:S$177),ROWS($1:91)),""))</f>
        <v/>
      </c>
    </row>
    <row r="92" spans="1:7" x14ac:dyDescent="0.2">
      <c r="A92" s="51" t="str">
        <f t="array" aca="1" ref="A92" ca="1">IF(ROWS($1:92)&gt;SUBTOTAL(3,'Einzelwertung U12'!G$2:G$177),"",SMALL(IF(SUBTOTAL(3,INDIRECT("'Einzelwertung U12'!G"&amp;ROW($2:$177))),'Einzelwertung U12'!G$2:G$177),ROWS($1:92)))</f>
        <v/>
      </c>
      <c r="B92" s="51" t="str">
        <f t="array" aca="1" ref="B92" ca="1">IF(ROWS($1:92)&gt;SUBTOTAL(3,'Einzelwertung U12'!I$2:I$177),"",SMALL(IF(SUBTOTAL(3,INDIRECT("'Einzelwertung U12'!I"&amp;ROW($2:$177))),'Einzelwertung U12'!I$2:I$177),ROWS($1:92)))</f>
        <v/>
      </c>
      <c r="C92" s="51" t="str">
        <f t="array" aca="1" ref="C92" ca="1">IF(ROWS($1:92)&gt;SUBTOTAL(3,'Einzelwertung U12'!K$2:K$177),"",SMALL(IF(SUBTOTAL(3,INDIRECT("'Einzelwertung U12'!K"&amp;ROW($2:$177))),'Einzelwertung U12'!K$2:K$177),ROWS($1:92)))</f>
        <v/>
      </c>
      <c r="D92" s="51" t="str">
        <f t="array" aca="1" ref="D92" ca="1">IF(ROWS($1:92)&gt;SUBTOTAL(3,'Einzelwertung U12'!M$2:M$177),"",SMALL(IF(SUBTOTAL(3,INDIRECT("'Einzelwertung U12'!M"&amp;ROW($2:$177))),'Einzelwertung U12'!M$2:M$177),ROWS($1:92)))</f>
        <v/>
      </c>
      <c r="E92" s="51" t="str">
        <f t="array" aca="1" ref="E92" ca="1">IF(ROWS($1:92)&gt;SUBTOTAL(3,'Einzelwertung U12'!O$2:O$177),"",SMALL(IF(SUBTOTAL(3,INDIRECT("'Einzelwertung U12'!O"&amp;ROW($2:$177))),'Einzelwertung U12'!O$2:O$177),ROWS($1:92)))</f>
        <v/>
      </c>
      <c r="F92" s="51" t="str">
        <f t="array" aca="1" ref="F92" ca="1">IF(ROWS($1:92)&gt;SUBTOTAL(3,'Einzelwertung U12'!Q$2:Q$177),"",SMALL(IF(SUBTOTAL(3,INDIRECT("'Einzelwertung U12'!Q"&amp;ROW($2:$177))),'Einzelwertung U12'!Q$2:Q$177),ROWS($1:92)))</f>
        <v/>
      </c>
      <c r="G92" s="51" t="str">
        <f t="array" aca="1" ref="G92" ca="1">IF(ROWS($1:92)&gt;SUBTOTAL(3,'Einzelwertung U12'!S$2:S$177),"",IF(OR(A92&lt;&gt;"",B92&lt;&gt;"",C92&lt;&gt;"",D92&lt;&gt;"",E92&lt;&gt;"",F92&lt;&gt;""),SMALL(IF(SUBTOTAL(3,INDIRECT("'Einzelwertung U12'!S"&amp;ROW($2:$177))),'Einzelwertung U12'!S$2:S$177),ROWS($1:92)),""))</f>
        <v/>
      </c>
    </row>
    <row r="93" spans="1:7" x14ac:dyDescent="0.2">
      <c r="A93" s="51" t="str">
        <f t="array" aca="1" ref="A93" ca="1">IF(ROWS($1:93)&gt;SUBTOTAL(3,'Einzelwertung U12'!G$2:G$177),"",SMALL(IF(SUBTOTAL(3,INDIRECT("'Einzelwertung U12'!G"&amp;ROW($2:$177))),'Einzelwertung U12'!G$2:G$177),ROWS($1:93)))</f>
        <v/>
      </c>
      <c r="B93" s="51" t="str">
        <f t="array" aca="1" ref="B93" ca="1">IF(ROWS($1:93)&gt;SUBTOTAL(3,'Einzelwertung U12'!I$2:I$177),"",SMALL(IF(SUBTOTAL(3,INDIRECT("'Einzelwertung U12'!I"&amp;ROW($2:$177))),'Einzelwertung U12'!I$2:I$177),ROWS($1:93)))</f>
        <v/>
      </c>
      <c r="C93" s="51" t="str">
        <f t="array" aca="1" ref="C93" ca="1">IF(ROWS($1:93)&gt;SUBTOTAL(3,'Einzelwertung U12'!K$2:K$177),"",SMALL(IF(SUBTOTAL(3,INDIRECT("'Einzelwertung U12'!K"&amp;ROW($2:$177))),'Einzelwertung U12'!K$2:K$177),ROWS($1:93)))</f>
        <v/>
      </c>
      <c r="D93" s="51" t="str">
        <f t="array" aca="1" ref="D93" ca="1">IF(ROWS($1:93)&gt;SUBTOTAL(3,'Einzelwertung U12'!M$2:M$177),"",SMALL(IF(SUBTOTAL(3,INDIRECT("'Einzelwertung U12'!M"&amp;ROW($2:$177))),'Einzelwertung U12'!M$2:M$177),ROWS($1:93)))</f>
        <v/>
      </c>
      <c r="E93" s="51" t="str">
        <f t="array" aca="1" ref="E93" ca="1">IF(ROWS($1:93)&gt;SUBTOTAL(3,'Einzelwertung U12'!O$2:O$177),"",SMALL(IF(SUBTOTAL(3,INDIRECT("'Einzelwertung U12'!O"&amp;ROW($2:$177))),'Einzelwertung U12'!O$2:O$177),ROWS($1:93)))</f>
        <v/>
      </c>
      <c r="F93" s="51" t="str">
        <f t="array" aca="1" ref="F93" ca="1">IF(ROWS($1:93)&gt;SUBTOTAL(3,'Einzelwertung U12'!Q$2:Q$177),"",SMALL(IF(SUBTOTAL(3,INDIRECT("'Einzelwertung U12'!Q"&amp;ROW($2:$177))),'Einzelwertung U12'!Q$2:Q$177),ROWS($1:93)))</f>
        <v/>
      </c>
      <c r="G93" s="51" t="str">
        <f t="array" aca="1" ref="G93" ca="1">IF(ROWS($1:93)&gt;SUBTOTAL(3,'Einzelwertung U12'!S$2:S$177),"",IF(OR(A93&lt;&gt;"",B93&lt;&gt;"",C93&lt;&gt;"",D93&lt;&gt;"",E93&lt;&gt;"",F93&lt;&gt;""),SMALL(IF(SUBTOTAL(3,INDIRECT("'Einzelwertung U12'!S"&amp;ROW($2:$177))),'Einzelwertung U12'!S$2:S$177),ROWS($1:93)),""))</f>
        <v/>
      </c>
    </row>
    <row r="94" spans="1:7" x14ac:dyDescent="0.2">
      <c r="A94" s="51" t="str">
        <f t="array" aca="1" ref="A94" ca="1">IF(ROWS($1:94)&gt;SUBTOTAL(3,'Einzelwertung U12'!G$2:G$177),"",SMALL(IF(SUBTOTAL(3,INDIRECT("'Einzelwertung U12'!G"&amp;ROW($2:$177))),'Einzelwertung U12'!G$2:G$177),ROWS($1:94)))</f>
        <v/>
      </c>
      <c r="B94" s="51" t="str">
        <f t="array" aca="1" ref="B94" ca="1">IF(ROWS($1:94)&gt;SUBTOTAL(3,'Einzelwertung U12'!I$2:I$177),"",SMALL(IF(SUBTOTAL(3,INDIRECT("'Einzelwertung U12'!I"&amp;ROW($2:$177))),'Einzelwertung U12'!I$2:I$177),ROWS($1:94)))</f>
        <v/>
      </c>
      <c r="C94" s="51" t="str">
        <f t="array" aca="1" ref="C94" ca="1">IF(ROWS($1:94)&gt;SUBTOTAL(3,'Einzelwertung U12'!K$2:K$177),"",SMALL(IF(SUBTOTAL(3,INDIRECT("'Einzelwertung U12'!K"&amp;ROW($2:$177))),'Einzelwertung U12'!K$2:K$177),ROWS($1:94)))</f>
        <v/>
      </c>
      <c r="D94" s="51" t="str">
        <f t="array" aca="1" ref="D94" ca="1">IF(ROWS($1:94)&gt;SUBTOTAL(3,'Einzelwertung U12'!M$2:M$177),"",SMALL(IF(SUBTOTAL(3,INDIRECT("'Einzelwertung U12'!M"&amp;ROW($2:$177))),'Einzelwertung U12'!M$2:M$177),ROWS($1:94)))</f>
        <v/>
      </c>
      <c r="E94" s="51" t="str">
        <f t="array" aca="1" ref="E94" ca="1">IF(ROWS($1:94)&gt;SUBTOTAL(3,'Einzelwertung U12'!O$2:O$177),"",SMALL(IF(SUBTOTAL(3,INDIRECT("'Einzelwertung U12'!O"&amp;ROW($2:$177))),'Einzelwertung U12'!O$2:O$177),ROWS($1:94)))</f>
        <v/>
      </c>
      <c r="F94" s="51" t="str">
        <f t="array" aca="1" ref="F94" ca="1">IF(ROWS($1:94)&gt;SUBTOTAL(3,'Einzelwertung U12'!Q$2:Q$177),"",SMALL(IF(SUBTOTAL(3,INDIRECT("'Einzelwertung U12'!Q"&amp;ROW($2:$177))),'Einzelwertung U12'!Q$2:Q$177),ROWS($1:94)))</f>
        <v/>
      </c>
      <c r="G94" s="51" t="str">
        <f t="array" aca="1" ref="G94" ca="1">IF(ROWS($1:94)&gt;SUBTOTAL(3,'Einzelwertung U12'!S$2:S$177),"",IF(OR(A94&lt;&gt;"",B94&lt;&gt;"",C94&lt;&gt;"",D94&lt;&gt;"",E94&lt;&gt;"",F94&lt;&gt;""),SMALL(IF(SUBTOTAL(3,INDIRECT("'Einzelwertung U12'!S"&amp;ROW($2:$177))),'Einzelwertung U12'!S$2:S$177),ROWS($1:94)),""))</f>
        <v/>
      </c>
    </row>
    <row r="95" spans="1:7" x14ac:dyDescent="0.2">
      <c r="A95" s="51" t="str">
        <f t="array" aca="1" ref="A95" ca="1">IF(ROWS($1:95)&gt;SUBTOTAL(3,'Einzelwertung U12'!G$2:G$177),"",SMALL(IF(SUBTOTAL(3,INDIRECT("'Einzelwertung U12'!G"&amp;ROW($2:$177))),'Einzelwertung U12'!G$2:G$177),ROWS($1:95)))</f>
        <v/>
      </c>
      <c r="B95" s="51" t="str">
        <f t="array" aca="1" ref="B95" ca="1">IF(ROWS($1:95)&gt;SUBTOTAL(3,'Einzelwertung U12'!I$2:I$177),"",SMALL(IF(SUBTOTAL(3,INDIRECT("'Einzelwertung U12'!I"&amp;ROW($2:$177))),'Einzelwertung U12'!I$2:I$177),ROWS($1:95)))</f>
        <v/>
      </c>
      <c r="C95" s="51" t="str">
        <f t="array" aca="1" ref="C95" ca="1">IF(ROWS($1:95)&gt;SUBTOTAL(3,'Einzelwertung U12'!K$2:K$177),"",SMALL(IF(SUBTOTAL(3,INDIRECT("'Einzelwertung U12'!K"&amp;ROW($2:$177))),'Einzelwertung U12'!K$2:K$177),ROWS($1:95)))</f>
        <v/>
      </c>
      <c r="D95" s="51" t="str">
        <f t="array" aca="1" ref="D95" ca="1">IF(ROWS($1:95)&gt;SUBTOTAL(3,'Einzelwertung U12'!M$2:M$177),"",SMALL(IF(SUBTOTAL(3,INDIRECT("'Einzelwertung U12'!M"&amp;ROW($2:$177))),'Einzelwertung U12'!M$2:M$177),ROWS($1:95)))</f>
        <v/>
      </c>
      <c r="E95" s="51" t="str">
        <f t="array" aca="1" ref="E95" ca="1">IF(ROWS($1:95)&gt;SUBTOTAL(3,'Einzelwertung U12'!O$2:O$177),"",SMALL(IF(SUBTOTAL(3,INDIRECT("'Einzelwertung U12'!O"&amp;ROW($2:$177))),'Einzelwertung U12'!O$2:O$177),ROWS($1:95)))</f>
        <v/>
      </c>
      <c r="F95" s="51" t="str">
        <f t="array" aca="1" ref="F95" ca="1">IF(ROWS($1:95)&gt;SUBTOTAL(3,'Einzelwertung U12'!Q$2:Q$177),"",SMALL(IF(SUBTOTAL(3,INDIRECT("'Einzelwertung U12'!Q"&amp;ROW($2:$177))),'Einzelwertung U12'!Q$2:Q$177),ROWS($1:95)))</f>
        <v/>
      </c>
      <c r="G95" s="51" t="str">
        <f t="array" aca="1" ref="G95" ca="1">IF(ROWS($1:95)&gt;SUBTOTAL(3,'Einzelwertung U12'!S$2:S$177),"",IF(OR(A95&lt;&gt;"",B95&lt;&gt;"",C95&lt;&gt;"",D95&lt;&gt;"",E95&lt;&gt;"",F95&lt;&gt;""),SMALL(IF(SUBTOTAL(3,INDIRECT("'Einzelwertung U12'!S"&amp;ROW($2:$177))),'Einzelwertung U12'!S$2:S$177),ROWS($1:95)),""))</f>
        <v/>
      </c>
    </row>
    <row r="96" spans="1:7" x14ac:dyDescent="0.2">
      <c r="A96" s="51" t="str">
        <f t="array" aca="1" ref="A96" ca="1">IF(ROWS($1:96)&gt;SUBTOTAL(3,'Einzelwertung U12'!G$2:G$177),"",SMALL(IF(SUBTOTAL(3,INDIRECT("'Einzelwertung U12'!G"&amp;ROW($2:$177))),'Einzelwertung U12'!G$2:G$177),ROWS($1:96)))</f>
        <v/>
      </c>
      <c r="B96" s="51" t="str">
        <f t="array" aca="1" ref="B96" ca="1">IF(ROWS($1:96)&gt;SUBTOTAL(3,'Einzelwertung U12'!I$2:I$177),"",SMALL(IF(SUBTOTAL(3,INDIRECT("'Einzelwertung U12'!I"&amp;ROW($2:$177))),'Einzelwertung U12'!I$2:I$177),ROWS($1:96)))</f>
        <v/>
      </c>
      <c r="C96" s="51" t="str">
        <f t="array" aca="1" ref="C96" ca="1">IF(ROWS($1:96)&gt;SUBTOTAL(3,'Einzelwertung U12'!K$2:K$177),"",SMALL(IF(SUBTOTAL(3,INDIRECT("'Einzelwertung U12'!K"&amp;ROW($2:$177))),'Einzelwertung U12'!K$2:K$177),ROWS($1:96)))</f>
        <v/>
      </c>
      <c r="D96" s="51" t="str">
        <f t="array" aca="1" ref="D96" ca="1">IF(ROWS($1:96)&gt;SUBTOTAL(3,'Einzelwertung U12'!M$2:M$177),"",SMALL(IF(SUBTOTAL(3,INDIRECT("'Einzelwertung U12'!M"&amp;ROW($2:$177))),'Einzelwertung U12'!M$2:M$177),ROWS($1:96)))</f>
        <v/>
      </c>
      <c r="E96" s="51" t="str">
        <f t="array" aca="1" ref="E96" ca="1">IF(ROWS($1:96)&gt;SUBTOTAL(3,'Einzelwertung U12'!O$2:O$177),"",SMALL(IF(SUBTOTAL(3,INDIRECT("'Einzelwertung U12'!O"&amp;ROW($2:$177))),'Einzelwertung U12'!O$2:O$177),ROWS($1:96)))</f>
        <v/>
      </c>
      <c r="F96" s="51" t="str">
        <f t="array" aca="1" ref="F96" ca="1">IF(ROWS($1:96)&gt;SUBTOTAL(3,'Einzelwertung U12'!Q$2:Q$177),"",SMALL(IF(SUBTOTAL(3,INDIRECT("'Einzelwertung U12'!Q"&amp;ROW($2:$177))),'Einzelwertung U12'!Q$2:Q$177),ROWS($1:96)))</f>
        <v/>
      </c>
      <c r="G96" s="51" t="str">
        <f t="array" aca="1" ref="G96" ca="1">IF(ROWS($1:96)&gt;SUBTOTAL(3,'Einzelwertung U12'!S$2:S$177),"",IF(OR(A96&lt;&gt;"",B96&lt;&gt;"",C96&lt;&gt;"",D96&lt;&gt;"",E96&lt;&gt;"",F96&lt;&gt;""),SMALL(IF(SUBTOTAL(3,INDIRECT("'Einzelwertung U12'!S"&amp;ROW($2:$177))),'Einzelwertung U12'!S$2:S$177),ROWS($1:96)),""))</f>
        <v/>
      </c>
    </row>
    <row r="97" spans="1:7" x14ac:dyDescent="0.2">
      <c r="A97" s="51" t="str">
        <f t="array" aca="1" ref="A97" ca="1">IF(ROWS($1:97)&gt;SUBTOTAL(3,'Einzelwertung U12'!G$2:G$177),"",SMALL(IF(SUBTOTAL(3,INDIRECT("'Einzelwertung U12'!G"&amp;ROW($2:$177))),'Einzelwertung U12'!G$2:G$177),ROWS($1:97)))</f>
        <v/>
      </c>
      <c r="B97" s="51" t="str">
        <f t="array" aca="1" ref="B97" ca="1">IF(ROWS($1:97)&gt;SUBTOTAL(3,'Einzelwertung U12'!I$2:I$177),"",SMALL(IF(SUBTOTAL(3,INDIRECT("'Einzelwertung U12'!I"&amp;ROW($2:$177))),'Einzelwertung U12'!I$2:I$177),ROWS($1:97)))</f>
        <v/>
      </c>
      <c r="C97" s="51" t="str">
        <f t="array" aca="1" ref="C97" ca="1">IF(ROWS($1:97)&gt;SUBTOTAL(3,'Einzelwertung U12'!K$2:K$177),"",SMALL(IF(SUBTOTAL(3,INDIRECT("'Einzelwertung U12'!K"&amp;ROW($2:$177))),'Einzelwertung U12'!K$2:K$177),ROWS($1:97)))</f>
        <v/>
      </c>
      <c r="D97" s="51" t="str">
        <f t="array" aca="1" ref="D97" ca="1">IF(ROWS($1:97)&gt;SUBTOTAL(3,'Einzelwertung U12'!M$2:M$177),"",SMALL(IF(SUBTOTAL(3,INDIRECT("'Einzelwertung U12'!M"&amp;ROW($2:$177))),'Einzelwertung U12'!M$2:M$177),ROWS($1:97)))</f>
        <v/>
      </c>
      <c r="E97" s="51" t="str">
        <f t="array" aca="1" ref="E97" ca="1">IF(ROWS($1:97)&gt;SUBTOTAL(3,'Einzelwertung U12'!O$2:O$177),"",SMALL(IF(SUBTOTAL(3,INDIRECT("'Einzelwertung U12'!O"&amp;ROW($2:$177))),'Einzelwertung U12'!O$2:O$177),ROWS($1:97)))</f>
        <v/>
      </c>
      <c r="F97" s="51" t="str">
        <f t="array" aca="1" ref="F97" ca="1">IF(ROWS($1:97)&gt;SUBTOTAL(3,'Einzelwertung U12'!Q$2:Q$177),"",SMALL(IF(SUBTOTAL(3,INDIRECT("'Einzelwertung U12'!Q"&amp;ROW($2:$177))),'Einzelwertung U12'!Q$2:Q$177),ROWS($1:97)))</f>
        <v/>
      </c>
      <c r="G97" s="51" t="str">
        <f t="array" aca="1" ref="G97" ca="1">IF(ROWS($1:97)&gt;SUBTOTAL(3,'Einzelwertung U12'!S$2:S$177),"",IF(OR(A97&lt;&gt;"",B97&lt;&gt;"",C97&lt;&gt;"",D97&lt;&gt;"",E97&lt;&gt;"",F97&lt;&gt;""),SMALL(IF(SUBTOTAL(3,INDIRECT("'Einzelwertung U12'!S"&amp;ROW($2:$177))),'Einzelwertung U12'!S$2:S$177),ROWS($1:97)),""))</f>
        <v/>
      </c>
    </row>
    <row r="98" spans="1:7" x14ac:dyDescent="0.2">
      <c r="A98" s="51" t="str">
        <f t="array" aca="1" ref="A98" ca="1">IF(ROWS($1:98)&gt;SUBTOTAL(3,'Einzelwertung U12'!G$2:G$177),"",SMALL(IF(SUBTOTAL(3,INDIRECT("'Einzelwertung U12'!G"&amp;ROW($2:$177))),'Einzelwertung U12'!G$2:G$177),ROWS($1:98)))</f>
        <v/>
      </c>
      <c r="B98" s="51" t="str">
        <f t="array" aca="1" ref="B98" ca="1">IF(ROWS($1:98)&gt;SUBTOTAL(3,'Einzelwertung U12'!I$2:I$177),"",SMALL(IF(SUBTOTAL(3,INDIRECT("'Einzelwertung U12'!I"&amp;ROW($2:$177))),'Einzelwertung U12'!I$2:I$177),ROWS($1:98)))</f>
        <v/>
      </c>
      <c r="C98" s="51" t="str">
        <f t="array" aca="1" ref="C98" ca="1">IF(ROWS($1:98)&gt;SUBTOTAL(3,'Einzelwertung U12'!K$2:K$177),"",SMALL(IF(SUBTOTAL(3,INDIRECT("'Einzelwertung U12'!K"&amp;ROW($2:$177))),'Einzelwertung U12'!K$2:K$177),ROWS($1:98)))</f>
        <v/>
      </c>
      <c r="D98" s="51" t="str">
        <f t="array" aca="1" ref="D98" ca="1">IF(ROWS($1:98)&gt;SUBTOTAL(3,'Einzelwertung U12'!M$2:M$177),"",SMALL(IF(SUBTOTAL(3,INDIRECT("'Einzelwertung U12'!M"&amp;ROW($2:$177))),'Einzelwertung U12'!M$2:M$177),ROWS($1:98)))</f>
        <v/>
      </c>
      <c r="E98" s="51" t="str">
        <f t="array" aca="1" ref="E98" ca="1">IF(ROWS($1:98)&gt;SUBTOTAL(3,'Einzelwertung U12'!O$2:O$177),"",SMALL(IF(SUBTOTAL(3,INDIRECT("'Einzelwertung U12'!O"&amp;ROW($2:$177))),'Einzelwertung U12'!O$2:O$177),ROWS($1:98)))</f>
        <v/>
      </c>
      <c r="F98" s="51" t="str">
        <f t="array" aca="1" ref="F98" ca="1">IF(ROWS($1:98)&gt;SUBTOTAL(3,'Einzelwertung U12'!Q$2:Q$177),"",SMALL(IF(SUBTOTAL(3,INDIRECT("'Einzelwertung U12'!Q"&amp;ROW($2:$177))),'Einzelwertung U12'!Q$2:Q$177),ROWS($1:98)))</f>
        <v/>
      </c>
      <c r="G98" s="51" t="str">
        <f t="array" aca="1" ref="G98" ca="1">IF(ROWS($1:98)&gt;SUBTOTAL(3,'Einzelwertung U12'!S$2:S$177),"",IF(OR(A98&lt;&gt;"",B98&lt;&gt;"",C98&lt;&gt;"",D98&lt;&gt;"",E98&lt;&gt;"",F98&lt;&gt;""),SMALL(IF(SUBTOTAL(3,INDIRECT("'Einzelwertung U12'!S"&amp;ROW($2:$177))),'Einzelwertung U12'!S$2:S$177),ROWS($1:98)),""))</f>
        <v/>
      </c>
    </row>
    <row r="99" spans="1:7" x14ac:dyDescent="0.2">
      <c r="A99" s="51" t="str">
        <f t="array" aca="1" ref="A99" ca="1">IF(ROWS($1:99)&gt;SUBTOTAL(3,'Einzelwertung U12'!G$2:G$177),"",SMALL(IF(SUBTOTAL(3,INDIRECT("'Einzelwertung U12'!G"&amp;ROW($2:$177))),'Einzelwertung U12'!G$2:G$177),ROWS($1:99)))</f>
        <v/>
      </c>
      <c r="B99" s="51" t="str">
        <f t="array" aca="1" ref="B99" ca="1">IF(ROWS($1:99)&gt;SUBTOTAL(3,'Einzelwertung U12'!I$2:I$177),"",SMALL(IF(SUBTOTAL(3,INDIRECT("'Einzelwertung U12'!I"&amp;ROW($2:$177))),'Einzelwertung U12'!I$2:I$177),ROWS($1:99)))</f>
        <v/>
      </c>
      <c r="C99" s="51" t="str">
        <f t="array" aca="1" ref="C99" ca="1">IF(ROWS($1:99)&gt;SUBTOTAL(3,'Einzelwertung U12'!K$2:K$177),"",SMALL(IF(SUBTOTAL(3,INDIRECT("'Einzelwertung U12'!K"&amp;ROW($2:$177))),'Einzelwertung U12'!K$2:K$177),ROWS($1:99)))</f>
        <v/>
      </c>
      <c r="D99" s="51" t="str">
        <f t="array" aca="1" ref="D99" ca="1">IF(ROWS($1:99)&gt;SUBTOTAL(3,'Einzelwertung U12'!M$2:M$177),"",SMALL(IF(SUBTOTAL(3,INDIRECT("'Einzelwertung U12'!M"&amp;ROW($2:$177))),'Einzelwertung U12'!M$2:M$177),ROWS($1:99)))</f>
        <v/>
      </c>
      <c r="E99" s="51" t="str">
        <f t="array" aca="1" ref="E99" ca="1">IF(ROWS($1:99)&gt;SUBTOTAL(3,'Einzelwertung U12'!O$2:O$177),"",SMALL(IF(SUBTOTAL(3,INDIRECT("'Einzelwertung U12'!O"&amp;ROW($2:$177))),'Einzelwertung U12'!O$2:O$177),ROWS($1:99)))</f>
        <v/>
      </c>
      <c r="F99" s="51" t="str">
        <f t="array" aca="1" ref="F99" ca="1">IF(ROWS($1:99)&gt;SUBTOTAL(3,'Einzelwertung U12'!Q$2:Q$177),"",SMALL(IF(SUBTOTAL(3,INDIRECT("'Einzelwertung U12'!Q"&amp;ROW($2:$177))),'Einzelwertung U12'!Q$2:Q$177),ROWS($1:99)))</f>
        <v/>
      </c>
      <c r="G99" s="51" t="str">
        <f t="array" aca="1" ref="G99" ca="1">IF(ROWS($1:99)&gt;SUBTOTAL(3,'Einzelwertung U12'!S$2:S$177),"",IF(OR(A99&lt;&gt;"",B99&lt;&gt;"",C99&lt;&gt;"",D99&lt;&gt;"",E99&lt;&gt;"",F99&lt;&gt;""),SMALL(IF(SUBTOTAL(3,INDIRECT("'Einzelwertung U12'!S"&amp;ROW($2:$177))),'Einzelwertung U12'!S$2:S$177),ROWS($1:99)),""))</f>
        <v/>
      </c>
    </row>
    <row r="100" spans="1:7" x14ac:dyDescent="0.2">
      <c r="A100" s="51" t="str">
        <f t="array" aca="1" ref="A100" ca="1">IF(ROWS($1:100)&gt;SUBTOTAL(3,'Einzelwertung U12'!G$2:G$177),"",SMALL(IF(SUBTOTAL(3,INDIRECT("'Einzelwertung U12'!G"&amp;ROW($2:$177))),'Einzelwertung U12'!G$2:G$177),ROWS($1:100)))</f>
        <v/>
      </c>
      <c r="B100" s="51" t="str">
        <f t="array" aca="1" ref="B100" ca="1">IF(ROWS($1:100)&gt;SUBTOTAL(3,'Einzelwertung U12'!I$2:I$177),"",SMALL(IF(SUBTOTAL(3,INDIRECT("'Einzelwertung U12'!I"&amp;ROW($2:$177))),'Einzelwertung U12'!I$2:I$177),ROWS($1:100)))</f>
        <v/>
      </c>
      <c r="C100" s="51" t="str">
        <f t="array" aca="1" ref="C100" ca="1">IF(ROWS($1:100)&gt;SUBTOTAL(3,'Einzelwertung U12'!K$2:K$177),"",SMALL(IF(SUBTOTAL(3,INDIRECT("'Einzelwertung U12'!K"&amp;ROW($2:$177))),'Einzelwertung U12'!K$2:K$177),ROWS($1:100)))</f>
        <v/>
      </c>
      <c r="D100" s="51" t="str">
        <f t="array" aca="1" ref="D100" ca="1">IF(ROWS($1:100)&gt;SUBTOTAL(3,'Einzelwertung U12'!M$2:M$177),"",SMALL(IF(SUBTOTAL(3,INDIRECT("'Einzelwertung U12'!M"&amp;ROW($2:$177))),'Einzelwertung U12'!M$2:M$177),ROWS($1:100)))</f>
        <v/>
      </c>
      <c r="E100" s="51" t="str">
        <f t="array" aca="1" ref="E100" ca="1">IF(ROWS($1:100)&gt;SUBTOTAL(3,'Einzelwertung U12'!O$2:O$177),"",SMALL(IF(SUBTOTAL(3,INDIRECT("'Einzelwertung U12'!O"&amp;ROW($2:$177))),'Einzelwertung U12'!O$2:O$177),ROWS($1:100)))</f>
        <v/>
      </c>
      <c r="F100" s="51" t="str">
        <f t="array" aca="1" ref="F100" ca="1">IF(ROWS($1:100)&gt;SUBTOTAL(3,'Einzelwertung U12'!Q$2:Q$177),"",SMALL(IF(SUBTOTAL(3,INDIRECT("'Einzelwertung U12'!Q"&amp;ROW($2:$177))),'Einzelwertung U12'!Q$2:Q$177),ROWS($1:100)))</f>
        <v/>
      </c>
      <c r="G100" s="51" t="str">
        <f t="array" aca="1" ref="G100" ca="1">IF(ROWS($1:100)&gt;SUBTOTAL(3,'Einzelwertung U12'!S$2:S$177),"",IF(OR(A100&lt;&gt;"",B100&lt;&gt;"",C100&lt;&gt;"",D100&lt;&gt;"",E100&lt;&gt;"",F100&lt;&gt;""),SMALL(IF(SUBTOTAL(3,INDIRECT("'Einzelwertung U12'!S"&amp;ROW($2:$177))),'Einzelwertung U12'!S$2:S$177),ROWS($1:100)),""))</f>
        <v/>
      </c>
    </row>
    <row r="101" spans="1:7" x14ac:dyDescent="0.2">
      <c r="A101" s="51" t="str">
        <f t="array" aca="1" ref="A101" ca="1">IF(ROWS($1:101)&gt;SUBTOTAL(3,'Einzelwertung U12'!G$2:G$177),"",SMALL(IF(SUBTOTAL(3,INDIRECT("'Einzelwertung U12'!G"&amp;ROW($2:$177))),'Einzelwertung U12'!G$2:G$177),ROWS($1:101)))</f>
        <v/>
      </c>
      <c r="B101" s="51" t="str">
        <f t="array" aca="1" ref="B101" ca="1">IF(ROWS($1:101)&gt;SUBTOTAL(3,'Einzelwertung U12'!I$2:I$177),"",SMALL(IF(SUBTOTAL(3,INDIRECT("'Einzelwertung U12'!I"&amp;ROW($2:$177))),'Einzelwertung U12'!I$2:I$177),ROWS($1:101)))</f>
        <v/>
      </c>
      <c r="C101" s="51" t="str">
        <f t="array" aca="1" ref="C101" ca="1">IF(ROWS($1:101)&gt;SUBTOTAL(3,'Einzelwertung U12'!K$2:K$177),"",SMALL(IF(SUBTOTAL(3,INDIRECT("'Einzelwertung U12'!K"&amp;ROW($2:$177))),'Einzelwertung U12'!K$2:K$177),ROWS($1:101)))</f>
        <v/>
      </c>
      <c r="D101" s="51" t="str">
        <f t="array" aca="1" ref="D101" ca="1">IF(ROWS($1:101)&gt;SUBTOTAL(3,'Einzelwertung U12'!M$2:M$177),"",SMALL(IF(SUBTOTAL(3,INDIRECT("'Einzelwertung U12'!M"&amp;ROW($2:$177))),'Einzelwertung U12'!M$2:M$177),ROWS($1:101)))</f>
        <v/>
      </c>
      <c r="E101" s="51" t="str">
        <f t="array" aca="1" ref="E101" ca="1">IF(ROWS($1:101)&gt;SUBTOTAL(3,'Einzelwertung U12'!O$2:O$177),"",SMALL(IF(SUBTOTAL(3,INDIRECT("'Einzelwertung U12'!O"&amp;ROW($2:$177))),'Einzelwertung U12'!O$2:O$177),ROWS($1:101)))</f>
        <v/>
      </c>
      <c r="F101" s="51" t="str">
        <f t="array" aca="1" ref="F101" ca="1">IF(ROWS($1:101)&gt;SUBTOTAL(3,'Einzelwertung U12'!Q$2:Q$177),"",SMALL(IF(SUBTOTAL(3,INDIRECT("'Einzelwertung U12'!Q"&amp;ROW($2:$177))),'Einzelwertung U12'!Q$2:Q$177),ROWS($1:101)))</f>
        <v/>
      </c>
      <c r="G101" s="51" t="str">
        <f t="array" aca="1" ref="G101" ca="1">IF(ROWS($1:101)&gt;SUBTOTAL(3,'Einzelwertung U12'!S$2:S$177),"",IF(OR(A101&lt;&gt;"",B101&lt;&gt;"",C101&lt;&gt;"",D101&lt;&gt;"",E101&lt;&gt;"",F101&lt;&gt;""),SMALL(IF(SUBTOTAL(3,INDIRECT("'Einzelwertung U12'!S"&amp;ROW($2:$177))),'Einzelwertung U12'!S$2:S$177),ROWS($1:101)),""))</f>
        <v/>
      </c>
    </row>
    <row r="102" spans="1:7" x14ac:dyDescent="0.2">
      <c r="A102" s="51" t="str">
        <f t="array" aca="1" ref="A102" ca="1">IF(ROWS($1:102)&gt;SUBTOTAL(3,'Einzelwertung U12'!G$2:G$177),"",SMALL(IF(SUBTOTAL(3,INDIRECT("'Einzelwertung U12'!G"&amp;ROW($2:$177))),'Einzelwertung U12'!G$2:G$177),ROWS($1:102)))</f>
        <v/>
      </c>
      <c r="B102" s="51" t="str">
        <f t="array" aca="1" ref="B102" ca="1">IF(ROWS($1:102)&gt;SUBTOTAL(3,'Einzelwertung U12'!I$2:I$177),"",SMALL(IF(SUBTOTAL(3,INDIRECT("'Einzelwertung U12'!I"&amp;ROW($2:$177))),'Einzelwertung U12'!I$2:I$177),ROWS($1:102)))</f>
        <v/>
      </c>
      <c r="C102" s="51" t="str">
        <f t="array" aca="1" ref="C102" ca="1">IF(ROWS($1:102)&gt;SUBTOTAL(3,'Einzelwertung U12'!K$2:K$177),"",SMALL(IF(SUBTOTAL(3,INDIRECT("'Einzelwertung U12'!K"&amp;ROW($2:$177))),'Einzelwertung U12'!K$2:K$177),ROWS($1:102)))</f>
        <v/>
      </c>
      <c r="D102" s="51" t="str">
        <f t="array" aca="1" ref="D102" ca="1">IF(ROWS($1:102)&gt;SUBTOTAL(3,'Einzelwertung U12'!M$2:M$177),"",SMALL(IF(SUBTOTAL(3,INDIRECT("'Einzelwertung U12'!M"&amp;ROW($2:$177))),'Einzelwertung U12'!M$2:M$177),ROWS($1:102)))</f>
        <v/>
      </c>
      <c r="E102" s="51" t="str">
        <f t="array" aca="1" ref="E102" ca="1">IF(ROWS($1:102)&gt;SUBTOTAL(3,'Einzelwertung U12'!O$2:O$177),"",SMALL(IF(SUBTOTAL(3,INDIRECT("'Einzelwertung U12'!O"&amp;ROW($2:$177))),'Einzelwertung U12'!O$2:O$177),ROWS($1:102)))</f>
        <v/>
      </c>
      <c r="F102" s="51" t="str">
        <f t="array" aca="1" ref="F102" ca="1">IF(ROWS($1:102)&gt;SUBTOTAL(3,'Einzelwertung U12'!Q$2:Q$177),"",SMALL(IF(SUBTOTAL(3,INDIRECT("'Einzelwertung U12'!Q"&amp;ROW($2:$177))),'Einzelwertung U12'!Q$2:Q$177),ROWS($1:102)))</f>
        <v/>
      </c>
      <c r="G102" s="51" t="str">
        <f t="array" aca="1" ref="G102" ca="1">IF(ROWS($1:102)&gt;SUBTOTAL(3,'Einzelwertung U12'!S$2:S$177),"",IF(OR(A102&lt;&gt;"",B102&lt;&gt;"",C102&lt;&gt;"",D102&lt;&gt;"",E102&lt;&gt;"",F102&lt;&gt;""),SMALL(IF(SUBTOTAL(3,INDIRECT("'Einzelwertung U12'!S"&amp;ROW($2:$177))),'Einzelwertung U12'!S$2:S$177),ROWS($1:102)),""))</f>
        <v/>
      </c>
    </row>
    <row r="103" spans="1:7" x14ac:dyDescent="0.2">
      <c r="A103" s="51" t="str">
        <f t="array" aca="1" ref="A103" ca="1">IF(ROWS($1:103)&gt;SUBTOTAL(3,'Einzelwertung U12'!G$2:G$177),"",SMALL(IF(SUBTOTAL(3,INDIRECT("'Einzelwertung U12'!G"&amp;ROW($2:$177))),'Einzelwertung U12'!G$2:G$177),ROWS($1:103)))</f>
        <v/>
      </c>
      <c r="B103" s="51" t="str">
        <f t="array" aca="1" ref="B103" ca="1">IF(ROWS($1:103)&gt;SUBTOTAL(3,'Einzelwertung U12'!I$2:I$177),"",SMALL(IF(SUBTOTAL(3,INDIRECT("'Einzelwertung U12'!I"&amp;ROW($2:$177))),'Einzelwertung U12'!I$2:I$177),ROWS($1:103)))</f>
        <v/>
      </c>
      <c r="C103" s="51" t="str">
        <f t="array" aca="1" ref="C103" ca="1">IF(ROWS($1:103)&gt;SUBTOTAL(3,'Einzelwertung U12'!K$2:K$177),"",SMALL(IF(SUBTOTAL(3,INDIRECT("'Einzelwertung U12'!K"&amp;ROW($2:$177))),'Einzelwertung U12'!K$2:K$177),ROWS($1:103)))</f>
        <v/>
      </c>
      <c r="D103" s="51" t="str">
        <f t="array" aca="1" ref="D103" ca="1">IF(ROWS($1:103)&gt;SUBTOTAL(3,'Einzelwertung U12'!M$2:M$177),"",SMALL(IF(SUBTOTAL(3,INDIRECT("'Einzelwertung U12'!M"&amp;ROW($2:$177))),'Einzelwertung U12'!M$2:M$177),ROWS($1:103)))</f>
        <v/>
      </c>
      <c r="E103" s="51" t="str">
        <f t="array" aca="1" ref="E103" ca="1">IF(ROWS($1:103)&gt;SUBTOTAL(3,'Einzelwertung U12'!O$2:O$177),"",SMALL(IF(SUBTOTAL(3,INDIRECT("'Einzelwertung U12'!O"&amp;ROW($2:$177))),'Einzelwertung U12'!O$2:O$177),ROWS($1:103)))</f>
        <v/>
      </c>
      <c r="F103" s="51" t="str">
        <f t="array" aca="1" ref="F103" ca="1">IF(ROWS($1:103)&gt;SUBTOTAL(3,'Einzelwertung U12'!Q$2:Q$177),"",SMALL(IF(SUBTOTAL(3,INDIRECT("'Einzelwertung U12'!Q"&amp;ROW($2:$177))),'Einzelwertung U12'!Q$2:Q$177),ROWS($1:103)))</f>
        <v/>
      </c>
      <c r="G103" s="51" t="str">
        <f t="array" aca="1" ref="G103" ca="1">IF(ROWS($1:103)&gt;SUBTOTAL(3,'Einzelwertung U12'!S$2:S$177),"",IF(OR(A103&lt;&gt;"",B103&lt;&gt;"",C103&lt;&gt;"",D103&lt;&gt;"",E103&lt;&gt;"",F103&lt;&gt;""),SMALL(IF(SUBTOTAL(3,INDIRECT("'Einzelwertung U12'!S"&amp;ROW($2:$177))),'Einzelwertung U12'!S$2:S$177),ROWS($1:103)),""))</f>
        <v/>
      </c>
    </row>
    <row r="104" spans="1:7" x14ac:dyDescent="0.2">
      <c r="A104" s="51" t="str">
        <f t="array" aca="1" ref="A104" ca="1">IF(ROWS($1:104)&gt;SUBTOTAL(3,'Einzelwertung U12'!G$2:G$177),"",SMALL(IF(SUBTOTAL(3,INDIRECT("'Einzelwertung U12'!G"&amp;ROW($2:$177))),'Einzelwertung U12'!G$2:G$177),ROWS($1:104)))</f>
        <v/>
      </c>
      <c r="B104" s="51" t="str">
        <f t="array" aca="1" ref="B104" ca="1">IF(ROWS($1:104)&gt;SUBTOTAL(3,'Einzelwertung U12'!I$2:I$177),"",SMALL(IF(SUBTOTAL(3,INDIRECT("'Einzelwertung U12'!I"&amp;ROW($2:$177))),'Einzelwertung U12'!I$2:I$177),ROWS($1:104)))</f>
        <v/>
      </c>
      <c r="C104" s="51" t="str">
        <f t="array" aca="1" ref="C104" ca="1">IF(ROWS($1:104)&gt;SUBTOTAL(3,'Einzelwertung U12'!K$2:K$177),"",SMALL(IF(SUBTOTAL(3,INDIRECT("'Einzelwertung U12'!K"&amp;ROW($2:$177))),'Einzelwertung U12'!K$2:K$177),ROWS($1:104)))</f>
        <v/>
      </c>
      <c r="D104" s="51" t="str">
        <f t="array" aca="1" ref="D104" ca="1">IF(ROWS($1:104)&gt;SUBTOTAL(3,'Einzelwertung U12'!M$2:M$177),"",SMALL(IF(SUBTOTAL(3,INDIRECT("'Einzelwertung U12'!M"&amp;ROW($2:$177))),'Einzelwertung U12'!M$2:M$177),ROWS($1:104)))</f>
        <v/>
      </c>
      <c r="E104" s="51" t="str">
        <f t="array" aca="1" ref="E104" ca="1">IF(ROWS($1:104)&gt;SUBTOTAL(3,'Einzelwertung U12'!O$2:O$177),"",SMALL(IF(SUBTOTAL(3,INDIRECT("'Einzelwertung U12'!O"&amp;ROW($2:$177))),'Einzelwertung U12'!O$2:O$177),ROWS($1:104)))</f>
        <v/>
      </c>
      <c r="F104" s="51" t="str">
        <f t="array" aca="1" ref="F104" ca="1">IF(ROWS($1:104)&gt;SUBTOTAL(3,'Einzelwertung U12'!Q$2:Q$177),"",SMALL(IF(SUBTOTAL(3,INDIRECT("'Einzelwertung U12'!Q"&amp;ROW($2:$177))),'Einzelwertung U12'!Q$2:Q$177),ROWS($1:104)))</f>
        <v/>
      </c>
      <c r="G104" s="51" t="str">
        <f t="array" aca="1" ref="G104" ca="1">IF(ROWS($1:104)&gt;SUBTOTAL(3,'Einzelwertung U12'!S$2:S$177),"",IF(OR(A104&lt;&gt;"",B104&lt;&gt;"",C104&lt;&gt;"",D104&lt;&gt;"",E104&lt;&gt;"",F104&lt;&gt;""),SMALL(IF(SUBTOTAL(3,INDIRECT("'Einzelwertung U12'!S"&amp;ROW($2:$177))),'Einzelwertung U12'!S$2:S$177),ROWS($1:104)),""))</f>
        <v/>
      </c>
    </row>
    <row r="105" spans="1:7" x14ac:dyDescent="0.2">
      <c r="A105" s="51" t="str">
        <f t="array" aca="1" ref="A105" ca="1">IF(ROWS($1:105)&gt;SUBTOTAL(3,'Einzelwertung U12'!G$2:G$177),"",SMALL(IF(SUBTOTAL(3,INDIRECT("'Einzelwertung U12'!G"&amp;ROW($2:$177))),'Einzelwertung U12'!G$2:G$177),ROWS($1:105)))</f>
        <v/>
      </c>
      <c r="B105" s="51" t="str">
        <f t="array" aca="1" ref="B105" ca="1">IF(ROWS($1:105)&gt;SUBTOTAL(3,'Einzelwertung U12'!I$2:I$177),"",SMALL(IF(SUBTOTAL(3,INDIRECT("'Einzelwertung U12'!I"&amp;ROW($2:$177))),'Einzelwertung U12'!I$2:I$177),ROWS($1:105)))</f>
        <v/>
      </c>
      <c r="C105" s="51" t="str">
        <f t="array" aca="1" ref="C105" ca="1">IF(ROWS($1:105)&gt;SUBTOTAL(3,'Einzelwertung U12'!K$2:K$177),"",SMALL(IF(SUBTOTAL(3,INDIRECT("'Einzelwertung U12'!K"&amp;ROW($2:$177))),'Einzelwertung U12'!K$2:K$177),ROWS($1:105)))</f>
        <v/>
      </c>
      <c r="D105" s="51" t="str">
        <f t="array" aca="1" ref="D105" ca="1">IF(ROWS($1:105)&gt;SUBTOTAL(3,'Einzelwertung U12'!M$2:M$177),"",SMALL(IF(SUBTOTAL(3,INDIRECT("'Einzelwertung U12'!M"&amp;ROW($2:$177))),'Einzelwertung U12'!M$2:M$177),ROWS($1:105)))</f>
        <v/>
      </c>
      <c r="E105" s="51" t="str">
        <f t="array" aca="1" ref="E105" ca="1">IF(ROWS($1:105)&gt;SUBTOTAL(3,'Einzelwertung U12'!O$2:O$177),"",SMALL(IF(SUBTOTAL(3,INDIRECT("'Einzelwertung U12'!O"&amp;ROW($2:$177))),'Einzelwertung U12'!O$2:O$177),ROWS($1:105)))</f>
        <v/>
      </c>
      <c r="F105" s="51" t="str">
        <f t="array" aca="1" ref="F105" ca="1">IF(ROWS($1:105)&gt;SUBTOTAL(3,'Einzelwertung U12'!Q$2:Q$177),"",SMALL(IF(SUBTOTAL(3,INDIRECT("'Einzelwertung U12'!Q"&amp;ROW($2:$177))),'Einzelwertung U12'!Q$2:Q$177),ROWS($1:105)))</f>
        <v/>
      </c>
      <c r="G105" s="51" t="str">
        <f t="array" aca="1" ref="G105" ca="1">IF(ROWS($1:105)&gt;SUBTOTAL(3,'Einzelwertung U12'!S$2:S$177),"",IF(OR(A105&lt;&gt;"",B105&lt;&gt;"",C105&lt;&gt;"",D105&lt;&gt;"",E105&lt;&gt;"",F105&lt;&gt;""),SMALL(IF(SUBTOTAL(3,INDIRECT("'Einzelwertung U12'!S"&amp;ROW($2:$177))),'Einzelwertung U12'!S$2:S$177),ROWS($1:105)),""))</f>
        <v/>
      </c>
    </row>
    <row r="106" spans="1:7" x14ac:dyDescent="0.2">
      <c r="A106" s="51" t="str">
        <f t="array" aca="1" ref="A106" ca="1">IF(ROWS($1:106)&gt;SUBTOTAL(3,'Einzelwertung U12'!G$2:G$177),"",SMALL(IF(SUBTOTAL(3,INDIRECT("'Einzelwertung U12'!G"&amp;ROW($2:$177))),'Einzelwertung U12'!G$2:G$177),ROWS($1:106)))</f>
        <v/>
      </c>
      <c r="B106" s="51" t="str">
        <f t="array" aca="1" ref="B106" ca="1">IF(ROWS($1:106)&gt;SUBTOTAL(3,'Einzelwertung U12'!I$2:I$177),"",SMALL(IF(SUBTOTAL(3,INDIRECT("'Einzelwertung U12'!I"&amp;ROW($2:$177))),'Einzelwertung U12'!I$2:I$177),ROWS($1:106)))</f>
        <v/>
      </c>
      <c r="C106" s="51" t="str">
        <f t="array" aca="1" ref="C106" ca="1">IF(ROWS($1:106)&gt;SUBTOTAL(3,'Einzelwertung U12'!K$2:K$177),"",SMALL(IF(SUBTOTAL(3,INDIRECT("'Einzelwertung U12'!K"&amp;ROW($2:$177))),'Einzelwertung U12'!K$2:K$177),ROWS($1:106)))</f>
        <v/>
      </c>
      <c r="D106" s="51" t="str">
        <f t="array" aca="1" ref="D106" ca="1">IF(ROWS($1:106)&gt;SUBTOTAL(3,'Einzelwertung U12'!M$2:M$177),"",SMALL(IF(SUBTOTAL(3,INDIRECT("'Einzelwertung U12'!M"&amp;ROW($2:$177))),'Einzelwertung U12'!M$2:M$177),ROWS($1:106)))</f>
        <v/>
      </c>
      <c r="E106" s="51" t="str">
        <f t="array" aca="1" ref="E106" ca="1">IF(ROWS($1:106)&gt;SUBTOTAL(3,'Einzelwertung U12'!O$2:O$177),"",SMALL(IF(SUBTOTAL(3,INDIRECT("'Einzelwertung U12'!O"&amp;ROW($2:$177))),'Einzelwertung U12'!O$2:O$177),ROWS($1:106)))</f>
        <v/>
      </c>
      <c r="F106" s="51" t="str">
        <f t="array" aca="1" ref="F106" ca="1">IF(ROWS($1:106)&gt;SUBTOTAL(3,'Einzelwertung U12'!Q$2:Q$177),"",SMALL(IF(SUBTOTAL(3,INDIRECT("'Einzelwertung U12'!Q"&amp;ROW($2:$177))),'Einzelwertung U12'!Q$2:Q$177),ROWS($1:106)))</f>
        <v/>
      </c>
      <c r="G106" s="51" t="str">
        <f t="array" aca="1" ref="G106" ca="1">IF(ROWS($1:106)&gt;SUBTOTAL(3,'Einzelwertung U12'!S$2:S$177),"",IF(OR(A106&lt;&gt;"",B106&lt;&gt;"",C106&lt;&gt;"",D106&lt;&gt;"",E106&lt;&gt;"",F106&lt;&gt;""),SMALL(IF(SUBTOTAL(3,INDIRECT("'Einzelwertung U12'!S"&amp;ROW($2:$177))),'Einzelwertung U12'!S$2:S$177),ROWS($1:106)),""))</f>
        <v/>
      </c>
    </row>
    <row r="107" spans="1:7" x14ac:dyDescent="0.2">
      <c r="A107" s="51" t="str">
        <f t="array" aca="1" ref="A107" ca="1">IF(ROWS($1:107)&gt;SUBTOTAL(3,'Einzelwertung U12'!G$2:G$177),"",SMALL(IF(SUBTOTAL(3,INDIRECT("'Einzelwertung U12'!G"&amp;ROW($2:$177))),'Einzelwertung U12'!G$2:G$177),ROWS($1:107)))</f>
        <v/>
      </c>
      <c r="B107" s="51" t="str">
        <f t="array" aca="1" ref="B107" ca="1">IF(ROWS($1:107)&gt;SUBTOTAL(3,'Einzelwertung U12'!I$2:I$177),"",SMALL(IF(SUBTOTAL(3,INDIRECT("'Einzelwertung U12'!I"&amp;ROW($2:$177))),'Einzelwertung U12'!I$2:I$177),ROWS($1:107)))</f>
        <v/>
      </c>
      <c r="C107" s="51" t="str">
        <f t="array" aca="1" ref="C107" ca="1">IF(ROWS($1:107)&gt;SUBTOTAL(3,'Einzelwertung U12'!K$2:K$177),"",SMALL(IF(SUBTOTAL(3,INDIRECT("'Einzelwertung U12'!K"&amp;ROW($2:$177))),'Einzelwertung U12'!K$2:K$177),ROWS($1:107)))</f>
        <v/>
      </c>
      <c r="D107" s="51" t="str">
        <f t="array" aca="1" ref="D107" ca="1">IF(ROWS($1:107)&gt;SUBTOTAL(3,'Einzelwertung U12'!M$2:M$177),"",SMALL(IF(SUBTOTAL(3,INDIRECT("'Einzelwertung U12'!M"&amp;ROW($2:$177))),'Einzelwertung U12'!M$2:M$177),ROWS($1:107)))</f>
        <v/>
      </c>
      <c r="E107" s="51" t="str">
        <f t="array" aca="1" ref="E107" ca="1">IF(ROWS($1:107)&gt;SUBTOTAL(3,'Einzelwertung U12'!O$2:O$177),"",SMALL(IF(SUBTOTAL(3,INDIRECT("'Einzelwertung U12'!O"&amp;ROW($2:$177))),'Einzelwertung U12'!O$2:O$177),ROWS($1:107)))</f>
        <v/>
      </c>
      <c r="F107" s="51" t="str">
        <f t="array" aca="1" ref="F107" ca="1">IF(ROWS($1:107)&gt;SUBTOTAL(3,'Einzelwertung U12'!Q$2:Q$177),"",SMALL(IF(SUBTOTAL(3,INDIRECT("'Einzelwertung U12'!Q"&amp;ROW($2:$177))),'Einzelwertung U12'!Q$2:Q$177),ROWS($1:107)))</f>
        <v/>
      </c>
      <c r="G107" s="51" t="str">
        <f t="array" aca="1" ref="G107" ca="1">IF(ROWS($1:107)&gt;SUBTOTAL(3,'Einzelwertung U12'!S$2:S$177),"",IF(OR(A107&lt;&gt;"",B107&lt;&gt;"",C107&lt;&gt;"",D107&lt;&gt;"",E107&lt;&gt;"",F107&lt;&gt;""),SMALL(IF(SUBTOTAL(3,INDIRECT("'Einzelwertung U12'!S"&amp;ROW($2:$177))),'Einzelwertung U12'!S$2:S$177),ROWS($1:107)),""))</f>
        <v/>
      </c>
    </row>
    <row r="108" spans="1:7" x14ac:dyDescent="0.2">
      <c r="A108" s="51" t="str">
        <f t="array" aca="1" ref="A108" ca="1">IF(ROWS($1:108)&gt;SUBTOTAL(3,'Einzelwertung U12'!G$2:G$177),"",SMALL(IF(SUBTOTAL(3,INDIRECT("'Einzelwertung U12'!G"&amp;ROW($2:$177))),'Einzelwertung U12'!G$2:G$177),ROWS($1:108)))</f>
        <v/>
      </c>
      <c r="B108" s="51" t="str">
        <f t="array" aca="1" ref="B108" ca="1">IF(ROWS($1:108)&gt;SUBTOTAL(3,'Einzelwertung U12'!I$2:I$177),"",SMALL(IF(SUBTOTAL(3,INDIRECT("'Einzelwertung U12'!I"&amp;ROW($2:$177))),'Einzelwertung U12'!I$2:I$177),ROWS($1:108)))</f>
        <v/>
      </c>
      <c r="C108" s="51" t="str">
        <f t="array" aca="1" ref="C108" ca="1">IF(ROWS($1:108)&gt;SUBTOTAL(3,'Einzelwertung U12'!K$2:K$177),"",SMALL(IF(SUBTOTAL(3,INDIRECT("'Einzelwertung U12'!K"&amp;ROW($2:$177))),'Einzelwertung U12'!K$2:K$177),ROWS($1:108)))</f>
        <v/>
      </c>
      <c r="D108" s="51" t="str">
        <f t="array" aca="1" ref="D108" ca="1">IF(ROWS($1:108)&gt;SUBTOTAL(3,'Einzelwertung U12'!M$2:M$177),"",SMALL(IF(SUBTOTAL(3,INDIRECT("'Einzelwertung U12'!M"&amp;ROW($2:$177))),'Einzelwertung U12'!M$2:M$177),ROWS($1:108)))</f>
        <v/>
      </c>
      <c r="E108" s="51" t="str">
        <f t="array" aca="1" ref="E108" ca="1">IF(ROWS($1:108)&gt;SUBTOTAL(3,'Einzelwertung U12'!O$2:O$177),"",SMALL(IF(SUBTOTAL(3,INDIRECT("'Einzelwertung U12'!O"&amp;ROW($2:$177))),'Einzelwertung U12'!O$2:O$177),ROWS($1:108)))</f>
        <v/>
      </c>
      <c r="F108" s="51" t="str">
        <f t="array" aca="1" ref="F108" ca="1">IF(ROWS($1:108)&gt;SUBTOTAL(3,'Einzelwertung U12'!Q$2:Q$177),"",SMALL(IF(SUBTOTAL(3,INDIRECT("'Einzelwertung U12'!Q"&amp;ROW($2:$177))),'Einzelwertung U12'!Q$2:Q$177),ROWS($1:108)))</f>
        <v/>
      </c>
      <c r="G108" s="51" t="str">
        <f t="array" aca="1" ref="G108" ca="1">IF(ROWS($1:108)&gt;SUBTOTAL(3,'Einzelwertung U12'!S$2:S$177),"",IF(OR(A108&lt;&gt;"",B108&lt;&gt;"",C108&lt;&gt;"",D108&lt;&gt;"",E108&lt;&gt;"",F108&lt;&gt;""),SMALL(IF(SUBTOTAL(3,INDIRECT("'Einzelwertung U12'!S"&amp;ROW($2:$177))),'Einzelwertung U12'!S$2:S$177),ROWS($1:108)),""))</f>
        <v/>
      </c>
    </row>
    <row r="109" spans="1:7" x14ac:dyDescent="0.2">
      <c r="A109" s="51" t="str">
        <f t="array" aca="1" ref="A109" ca="1">IF(ROWS($1:109)&gt;SUBTOTAL(3,'Einzelwertung U12'!G$2:G$177),"",SMALL(IF(SUBTOTAL(3,INDIRECT("'Einzelwertung U12'!G"&amp;ROW($2:$177))),'Einzelwertung U12'!G$2:G$177),ROWS($1:109)))</f>
        <v/>
      </c>
      <c r="B109" s="51" t="str">
        <f t="array" aca="1" ref="B109" ca="1">IF(ROWS($1:109)&gt;SUBTOTAL(3,'Einzelwertung U12'!I$2:I$177),"",SMALL(IF(SUBTOTAL(3,INDIRECT("'Einzelwertung U12'!I"&amp;ROW($2:$177))),'Einzelwertung U12'!I$2:I$177),ROWS($1:109)))</f>
        <v/>
      </c>
      <c r="C109" s="51" t="str">
        <f t="array" aca="1" ref="C109" ca="1">IF(ROWS($1:109)&gt;SUBTOTAL(3,'Einzelwertung U12'!K$2:K$177),"",SMALL(IF(SUBTOTAL(3,INDIRECT("'Einzelwertung U12'!K"&amp;ROW($2:$177))),'Einzelwertung U12'!K$2:K$177),ROWS($1:109)))</f>
        <v/>
      </c>
      <c r="D109" s="51" t="str">
        <f t="array" aca="1" ref="D109" ca="1">IF(ROWS($1:109)&gt;SUBTOTAL(3,'Einzelwertung U12'!M$2:M$177),"",SMALL(IF(SUBTOTAL(3,INDIRECT("'Einzelwertung U12'!M"&amp;ROW($2:$177))),'Einzelwertung U12'!M$2:M$177),ROWS($1:109)))</f>
        <v/>
      </c>
      <c r="E109" s="51" t="str">
        <f t="array" aca="1" ref="E109" ca="1">IF(ROWS($1:109)&gt;SUBTOTAL(3,'Einzelwertung U12'!O$2:O$177),"",SMALL(IF(SUBTOTAL(3,INDIRECT("'Einzelwertung U12'!O"&amp;ROW($2:$177))),'Einzelwertung U12'!O$2:O$177),ROWS($1:109)))</f>
        <v/>
      </c>
      <c r="F109" s="51" t="str">
        <f t="array" aca="1" ref="F109" ca="1">IF(ROWS($1:109)&gt;SUBTOTAL(3,'Einzelwertung U12'!Q$2:Q$177),"",SMALL(IF(SUBTOTAL(3,INDIRECT("'Einzelwertung U12'!Q"&amp;ROW($2:$177))),'Einzelwertung U12'!Q$2:Q$177),ROWS($1:109)))</f>
        <v/>
      </c>
      <c r="G109" s="51" t="str">
        <f t="array" aca="1" ref="G109" ca="1">IF(ROWS($1:109)&gt;SUBTOTAL(3,'Einzelwertung U12'!S$2:S$177),"",IF(OR(A109&lt;&gt;"",B109&lt;&gt;"",C109&lt;&gt;"",D109&lt;&gt;"",E109&lt;&gt;"",F109&lt;&gt;""),SMALL(IF(SUBTOTAL(3,INDIRECT("'Einzelwertung U12'!S"&amp;ROW($2:$177))),'Einzelwertung U12'!S$2:S$177),ROWS($1:109)),""))</f>
        <v/>
      </c>
    </row>
    <row r="110" spans="1:7" x14ac:dyDescent="0.2">
      <c r="A110" s="51" t="str">
        <f t="array" aca="1" ref="A110" ca="1">IF(ROWS($1:110)&gt;SUBTOTAL(3,'Einzelwertung U12'!G$2:G$177),"",SMALL(IF(SUBTOTAL(3,INDIRECT("'Einzelwertung U12'!G"&amp;ROW($2:$177))),'Einzelwertung U12'!G$2:G$177),ROWS($1:110)))</f>
        <v/>
      </c>
      <c r="B110" s="51" t="str">
        <f t="array" aca="1" ref="B110" ca="1">IF(ROWS($1:110)&gt;SUBTOTAL(3,'Einzelwertung U12'!I$2:I$177),"",SMALL(IF(SUBTOTAL(3,INDIRECT("'Einzelwertung U12'!I"&amp;ROW($2:$177))),'Einzelwertung U12'!I$2:I$177),ROWS($1:110)))</f>
        <v/>
      </c>
      <c r="C110" s="51" t="str">
        <f t="array" aca="1" ref="C110" ca="1">IF(ROWS($1:110)&gt;SUBTOTAL(3,'Einzelwertung U12'!K$2:K$177),"",SMALL(IF(SUBTOTAL(3,INDIRECT("'Einzelwertung U12'!K"&amp;ROW($2:$177))),'Einzelwertung U12'!K$2:K$177),ROWS($1:110)))</f>
        <v/>
      </c>
      <c r="D110" s="51" t="str">
        <f t="array" aca="1" ref="D110" ca="1">IF(ROWS($1:110)&gt;SUBTOTAL(3,'Einzelwertung U12'!M$2:M$177),"",SMALL(IF(SUBTOTAL(3,INDIRECT("'Einzelwertung U12'!M"&amp;ROW($2:$177))),'Einzelwertung U12'!M$2:M$177),ROWS($1:110)))</f>
        <v/>
      </c>
      <c r="E110" s="51" t="str">
        <f t="array" aca="1" ref="E110" ca="1">IF(ROWS($1:110)&gt;SUBTOTAL(3,'Einzelwertung U12'!O$2:O$177),"",SMALL(IF(SUBTOTAL(3,INDIRECT("'Einzelwertung U12'!O"&amp;ROW($2:$177))),'Einzelwertung U12'!O$2:O$177),ROWS($1:110)))</f>
        <v/>
      </c>
      <c r="F110" s="51" t="str">
        <f t="array" aca="1" ref="F110" ca="1">IF(ROWS($1:110)&gt;SUBTOTAL(3,'Einzelwertung U12'!Q$2:Q$177),"",SMALL(IF(SUBTOTAL(3,INDIRECT("'Einzelwertung U12'!Q"&amp;ROW($2:$177))),'Einzelwertung U12'!Q$2:Q$177),ROWS($1:110)))</f>
        <v/>
      </c>
      <c r="G110" s="51" t="str">
        <f t="array" aca="1" ref="G110" ca="1">IF(ROWS($1:110)&gt;SUBTOTAL(3,'Einzelwertung U12'!S$2:S$177),"",IF(OR(A110&lt;&gt;"",B110&lt;&gt;"",C110&lt;&gt;"",D110&lt;&gt;"",E110&lt;&gt;"",F110&lt;&gt;""),SMALL(IF(SUBTOTAL(3,INDIRECT("'Einzelwertung U12'!S"&amp;ROW($2:$177))),'Einzelwertung U12'!S$2:S$177),ROWS($1:110)),""))</f>
        <v/>
      </c>
    </row>
    <row r="111" spans="1:7" x14ac:dyDescent="0.2">
      <c r="A111" s="51" t="str">
        <f t="array" aca="1" ref="A111" ca="1">IF(ROWS($1:111)&gt;SUBTOTAL(3,'Einzelwertung U12'!G$2:G$177),"",SMALL(IF(SUBTOTAL(3,INDIRECT("'Einzelwertung U12'!G"&amp;ROW($2:$177))),'Einzelwertung U12'!G$2:G$177),ROWS($1:111)))</f>
        <v/>
      </c>
      <c r="B111" s="51" t="str">
        <f t="array" aca="1" ref="B111" ca="1">IF(ROWS($1:111)&gt;SUBTOTAL(3,'Einzelwertung U12'!I$2:I$177),"",SMALL(IF(SUBTOTAL(3,INDIRECT("'Einzelwertung U12'!I"&amp;ROW($2:$177))),'Einzelwertung U12'!I$2:I$177),ROWS($1:111)))</f>
        <v/>
      </c>
      <c r="C111" s="51" t="str">
        <f t="array" aca="1" ref="C111" ca="1">IF(ROWS($1:111)&gt;SUBTOTAL(3,'Einzelwertung U12'!K$2:K$177),"",SMALL(IF(SUBTOTAL(3,INDIRECT("'Einzelwertung U12'!K"&amp;ROW($2:$177))),'Einzelwertung U12'!K$2:K$177),ROWS($1:111)))</f>
        <v/>
      </c>
      <c r="D111" s="51" t="str">
        <f t="array" aca="1" ref="D111" ca="1">IF(ROWS($1:111)&gt;SUBTOTAL(3,'Einzelwertung U12'!M$2:M$177),"",SMALL(IF(SUBTOTAL(3,INDIRECT("'Einzelwertung U12'!M"&amp;ROW($2:$177))),'Einzelwertung U12'!M$2:M$177),ROWS($1:111)))</f>
        <v/>
      </c>
      <c r="E111" s="51" t="str">
        <f t="array" aca="1" ref="E111" ca="1">IF(ROWS($1:111)&gt;SUBTOTAL(3,'Einzelwertung U12'!O$2:O$177),"",SMALL(IF(SUBTOTAL(3,INDIRECT("'Einzelwertung U12'!O"&amp;ROW($2:$177))),'Einzelwertung U12'!O$2:O$177),ROWS($1:111)))</f>
        <v/>
      </c>
      <c r="F111" s="51" t="str">
        <f t="array" aca="1" ref="F111" ca="1">IF(ROWS($1:111)&gt;SUBTOTAL(3,'Einzelwertung U12'!Q$2:Q$177),"",SMALL(IF(SUBTOTAL(3,INDIRECT("'Einzelwertung U12'!Q"&amp;ROW($2:$177))),'Einzelwertung U12'!Q$2:Q$177),ROWS($1:111)))</f>
        <v/>
      </c>
      <c r="G111" s="51" t="str">
        <f t="array" aca="1" ref="G111" ca="1">IF(ROWS($1:111)&gt;SUBTOTAL(3,'Einzelwertung U12'!S$2:S$177),"",IF(OR(A111&lt;&gt;"",B111&lt;&gt;"",C111&lt;&gt;"",D111&lt;&gt;"",E111&lt;&gt;"",F111&lt;&gt;""),SMALL(IF(SUBTOTAL(3,INDIRECT("'Einzelwertung U12'!S"&amp;ROW($2:$177))),'Einzelwertung U12'!S$2:S$177),ROWS($1:111)),""))</f>
        <v/>
      </c>
    </row>
    <row r="112" spans="1:7" x14ac:dyDescent="0.2">
      <c r="A112" s="51" t="str">
        <f t="array" aca="1" ref="A112" ca="1">IF(ROWS($1:112)&gt;SUBTOTAL(3,'Einzelwertung U12'!G$2:G$177),"",SMALL(IF(SUBTOTAL(3,INDIRECT("'Einzelwertung U12'!G"&amp;ROW($2:$177))),'Einzelwertung U12'!G$2:G$177),ROWS($1:112)))</f>
        <v/>
      </c>
      <c r="B112" s="51" t="str">
        <f t="array" aca="1" ref="B112" ca="1">IF(ROWS($1:112)&gt;SUBTOTAL(3,'Einzelwertung U12'!I$2:I$177),"",SMALL(IF(SUBTOTAL(3,INDIRECT("'Einzelwertung U12'!I"&amp;ROW($2:$177))),'Einzelwertung U12'!I$2:I$177),ROWS($1:112)))</f>
        <v/>
      </c>
      <c r="C112" s="51" t="str">
        <f t="array" aca="1" ref="C112" ca="1">IF(ROWS($1:112)&gt;SUBTOTAL(3,'Einzelwertung U12'!K$2:K$177),"",SMALL(IF(SUBTOTAL(3,INDIRECT("'Einzelwertung U12'!K"&amp;ROW($2:$177))),'Einzelwertung U12'!K$2:K$177),ROWS($1:112)))</f>
        <v/>
      </c>
      <c r="D112" s="51" t="str">
        <f t="array" aca="1" ref="D112" ca="1">IF(ROWS($1:112)&gt;SUBTOTAL(3,'Einzelwertung U12'!M$2:M$177),"",SMALL(IF(SUBTOTAL(3,INDIRECT("'Einzelwertung U12'!M"&amp;ROW($2:$177))),'Einzelwertung U12'!M$2:M$177),ROWS($1:112)))</f>
        <v/>
      </c>
      <c r="E112" s="51" t="str">
        <f t="array" aca="1" ref="E112" ca="1">IF(ROWS($1:112)&gt;SUBTOTAL(3,'Einzelwertung U12'!O$2:O$177),"",SMALL(IF(SUBTOTAL(3,INDIRECT("'Einzelwertung U12'!O"&amp;ROW($2:$177))),'Einzelwertung U12'!O$2:O$177),ROWS($1:112)))</f>
        <v/>
      </c>
      <c r="F112" s="51" t="str">
        <f t="array" aca="1" ref="F112" ca="1">IF(ROWS($1:112)&gt;SUBTOTAL(3,'Einzelwertung U12'!Q$2:Q$177),"",SMALL(IF(SUBTOTAL(3,INDIRECT("'Einzelwertung U12'!Q"&amp;ROW($2:$177))),'Einzelwertung U12'!Q$2:Q$177),ROWS($1:112)))</f>
        <v/>
      </c>
      <c r="G112" s="51" t="str">
        <f t="array" aca="1" ref="G112" ca="1">IF(ROWS($1:112)&gt;SUBTOTAL(3,'Einzelwertung U12'!S$2:S$177),"",IF(OR(A112&lt;&gt;"",B112&lt;&gt;"",C112&lt;&gt;"",D112&lt;&gt;"",E112&lt;&gt;"",F112&lt;&gt;""),SMALL(IF(SUBTOTAL(3,INDIRECT("'Einzelwertung U12'!S"&amp;ROW($2:$177))),'Einzelwertung U12'!S$2:S$177),ROWS($1:112)),""))</f>
        <v/>
      </c>
    </row>
    <row r="113" spans="1:7" x14ac:dyDescent="0.2">
      <c r="A113" s="51" t="str">
        <f t="array" aca="1" ref="A113" ca="1">IF(ROWS($1:113)&gt;SUBTOTAL(3,'Einzelwertung U12'!G$2:G$177),"",SMALL(IF(SUBTOTAL(3,INDIRECT("'Einzelwertung U12'!G"&amp;ROW($2:$177))),'Einzelwertung U12'!G$2:G$177),ROWS($1:113)))</f>
        <v/>
      </c>
      <c r="B113" s="51" t="str">
        <f t="array" aca="1" ref="B113" ca="1">IF(ROWS($1:113)&gt;SUBTOTAL(3,'Einzelwertung U12'!I$2:I$177),"",SMALL(IF(SUBTOTAL(3,INDIRECT("'Einzelwertung U12'!I"&amp;ROW($2:$177))),'Einzelwertung U12'!I$2:I$177),ROWS($1:113)))</f>
        <v/>
      </c>
      <c r="C113" s="51" t="str">
        <f t="array" aca="1" ref="C113" ca="1">IF(ROWS($1:113)&gt;SUBTOTAL(3,'Einzelwertung U12'!K$2:K$177),"",SMALL(IF(SUBTOTAL(3,INDIRECT("'Einzelwertung U12'!K"&amp;ROW($2:$177))),'Einzelwertung U12'!K$2:K$177),ROWS($1:113)))</f>
        <v/>
      </c>
      <c r="D113" s="51" t="str">
        <f t="array" aca="1" ref="D113" ca="1">IF(ROWS($1:113)&gt;SUBTOTAL(3,'Einzelwertung U12'!M$2:M$177),"",SMALL(IF(SUBTOTAL(3,INDIRECT("'Einzelwertung U12'!M"&amp;ROW($2:$177))),'Einzelwertung U12'!M$2:M$177),ROWS($1:113)))</f>
        <v/>
      </c>
      <c r="E113" s="51" t="str">
        <f t="array" aca="1" ref="E113" ca="1">IF(ROWS($1:113)&gt;SUBTOTAL(3,'Einzelwertung U12'!O$2:O$177),"",SMALL(IF(SUBTOTAL(3,INDIRECT("'Einzelwertung U12'!O"&amp;ROW($2:$177))),'Einzelwertung U12'!O$2:O$177),ROWS($1:113)))</f>
        <v/>
      </c>
      <c r="F113" s="51" t="str">
        <f t="array" aca="1" ref="F113" ca="1">IF(ROWS($1:113)&gt;SUBTOTAL(3,'Einzelwertung U12'!Q$2:Q$177),"",SMALL(IF(SUBTOTAL(3,INDIRECT("'Einzelwertung U12'!Q"&amp;ROW($2:$177))),'Einzelwertung U12'!Q$2:Q$177),ROWS($1:113)))</f>
        <v/>
      </c>
      <c r="G113" s="51" t="str">
        <f t="array" aca="1" ref="G113" ca="1">IF(ROWS($1:113)&gt;SUBTOTAL(3,'Einzelwertung U12'!S$2:S$177),"",IF(OR(A113&lt;&gt;"",B113&lt;&gt;"",C113&lt;&gt;"",D113&lt;&gt;"",E113&lt;&gt;"",F113&lt;&gt;""),SMALL(IF(SUBTOTAL(3,INDIRECT("'Einzelwertung U12'!S"&amp;ROW($2:$177))),'Einzelwertung U12'!S$2:S$177),ROWS($1:113)),""))</f>
        <v/>
      </c>
    </row>
    <row r="114" spans="1:7" x14ac:dyDescent="0.2">
      <c r="A114" s="51" t="str">
        <f t="array" aca="1" ref="A114" ca="1">IF(ROWS($1:114)&gt;SUBTOTAL(3,'Einzelwertung U12'!G$2:G$177),"",SMALL(IF(SUBTOTAL(3,INDIRECT("'Einzelwertung U12'!G"&amp;ROW($2:$177))),'Einzelwertung U12'!G$2:G$177),ROWS($1:114)))</f>
        <v/>
      </c>
      <c r="B114" s="51" t="str">
        <f t="array" aca="1" ref="B114" ca="1">IF(ROWS($1:114)&gt;SUBTOTAL(3,'Einzelwertung U12'!I$2:I$177),"",SMALL(IF(SUBTOTAL(3,INDIRECT("'Einzelwertung U12'!I"&amp;ROW($2:$177))),'Einzelwertung U12'!I$2:I$177),ROWS($1:114)))</f>
        <v/>
      </c>
      <c r="C114" s="51" t="str">
        <f t="array" aca="1" ref="C114" ca="1">IF(ROWS($1:114)&gt;SUBTOTAL(3,'Einzelwertung U12'!K$2:K$177),"",SMALL(IF(SUBTOTAL(3,INDIRECT("'Einzelwertung U12'!K"&amp;ROW($2:$177))),'Einzelwertung U12'!K$2:K$177),ROWS($1:114)))</f>
        <v/>
      </c>
      <c r="D114" s="51" t="str">
        <f t="array" aca="1" ref="D114" ca="1">IF(ROWS($1:114)&gt;SUBTOTAL(3,'Einzelwertung U12'!M$2:M$177),"",SMALL(IF(SUBTOTAL(3,INDIRECT("'Einzelwertung U12'!M"&amp;ROW($2:$177))),'Einzelwertung U12'!M$2:M$177),ROWS($1:114)))</f>
        <v/>
      </c>
      <c r="E114" s="51" t="str">
        <f t="array" aca="1" ref="E114" ca="1">IF(ROWS($1:114)&gt;SUBTOTAL(3,'Einzelwertung U12'!O$2:O$177),"",SMALL(IF(SUBTOTAL(3,INDIRECT("'Einzelwertung U12'!O"&amp;ROW($2:$177))),'Einzelwertung U12'!O$2:O$177),ROWS($1:114)))</f>
        <v/>
      </c>
      <c r="F114" s="51" t="str">
        <f t="array" aca="1" ref="F114" ca="1">IF(ROWS($1:114)&gt;SUBTOTAL(3,'Einzelwertung U12'!Q$2:Q$177),"",SMALL(IF(SUBTOTAL(3,INDIRECT("'Einzelwertung U12'!Q"&amp;ROW($2:$177))),'Einzelwertung U12'!Q$2:Q$177),ROWS($1:114)))</f>
        <v/>
      </c>
      <c r="G114" s="51" t="str">
        <f t="array" aca="1" ref="G114" ca="1">IF(ROWS($1:114)&gt;SUBTOTAL(3,'Einzelwertung U12'!S$2:S$177),"",IF(OR(A114&lt;&gt;"",B114&lt;&gt;"",C114&lt;&gt;"",D114&lt;&gt;"",E114&lt;&gt;"",F114&lt;&gt;""),SMALL(IF(SUBTOTAL(3,INDIRECT("'Einzelwertung U12'!S"&amp;ROW($2:$177))),'Einzelwertung U12'!S$2:S$177),ROWS($1:114)),""))</f>
        <v/>
      </c>
    </row>
    <row r="115" spans="1:7" x14ac:dyDescent="0.2">
      <c r="A115" s="51" t="str">
        <f t="array" aca="1" ref="A115" ca="1">IF(ROWS($1:115)&gt;SUBTOTAL(3,'Einzelwertung U12'!G$2:G$177),"",SMALL(IF(SUBTOTAL(3,INDIRECT("'Einzelwertung U12'!G"&amp;ROW($2:$177))),'Einzelwertung U12'!G$2:G$177),ROWS($1:115)))</f>
        <v/>
      </c>
      <c r="B115" s="51" t="str">
        <f t="array" aca="1" ref="B115" ca="1">IF(ROWS($1:115)&gt;SUBTOTAL(3,'Einzelwertung U12'!I$2:I$177),"",SMALL(IF(SUBTOTAL(3,INDIRECT("'Einzelwertung U12'!I"&amp;ROW($2:$177))),'Einzelwertung U12'!I$2:I$177),ROWS($1:115)))</f>
        <v/>
      </c>
      <c r="C115" s="51" t="str">
        <f t="array" aca="1" ref="C115" ca="1">IF(ROWS($1:115)&gt;SUBTOTAL(3,'Einzelwertung U12'!K$2:K$177),"",SMALL(IF(SUBTOTAL(3,INDIRECT("'Einzelwertung U12'!K"&amp;ROW($2:$177))),'Einzelwertung U12'!K$2:K$177),ROWS($1:115)))</f>
        <v/>
      </c>
      <c r="D115" s="51" t="str">
        <f t="array" aca="1" ref="D115" ca="1">IF(ROWS($1:115)&gt;SUBTOTAL(3,'Einzelwertung U12'!M$2:M$177),"",SMALL(IF(SUBTOTAL(3,INDIRECT("'Einzelwertung U12'!M"&amp;ROW($2:$177))),'Einzelwertung U12'!M$2:M$177),ROWS($1:115)))</f>
        <v/>
      </c>
      <c r="E115" s="51" t="str">
        <f t="array" aca="1" ref="E115" ca="1">IF(ROWS($1:115)&gt;SUBTOTAL(3,'Einzelwertung U12'!O$2:O$177),"",SMALL(IF(SUBTOTAL(3,INDIRECT("'Einzelwertung U12'!O"&amp;ROW($2:$177))),'Einzelwertung U12'!O$2:O$177),ROWS($1:115)))</f>
        <v/>
      </c>
      <c r="F115" s="51" t="str">
        <f t="array" aca="1" ref="F115" ca="1">IF(ROWS($1:115)&gt;SUBTOTAL(3,'Einzelwertung U12'!Q$2:Q$177),"",SMALL(IF(SUBTOTAL(3,INDIRECT("'Einzelwertung U12'!Q"&amp;ROW($2:$177))),'Einzelwertung U12'!Q$2:Q$177),ROWS($1:115)))</f>
        <v/>
      </c>
      <c r="G115" s="51" t="str">
        <f t="array" aca="1" ref="G115" ca="1">IF(ROWS($1:115)&gt;SUBTOTAL(3,'Einzelwertung U12'!S$2:S$177),"",IF(OR(A115&lt;&gt;"",B115&lt;&gt;"",C115&lt;&gt;"",D115&lt;&gt;"",E115&lt;&gt;"",F115&lt;&gt;""),SMALL(IF(SUBTOTAL(3,INDIRECT("'Einzelwertung U12'!S"&amp;ROW($2:$177))),'Einzelwertung U12'!S$2:S$177),ROWS($1:115)),""))</f>
        <v/>
      </c>
    </row>
    <row r="116" spans="1:7" x14ac:dyDescent="0.2">
      <c r="A116" s="51" t="str">
        <f t="array" aca="1" ref="A116" ca="1">IF(ROWS($1:116)&gt;SUBTOTAL(3,'Einzelwertung U12'!G$2:G$177),"",SMALL(IF(SUBTOTAL(3,INDIRECT("'Einzelwertung U12'!G"&amp;ROW($2:$177))),'Einzelwertung U12'!G$2:G$177),ROWS($1:116)))</f>
        <v/>
      </c>
      <c r="B116" s="51" t="str">
        <f t="array" aca="1" ref="B116" ca="1">IF(ROWS($1:116)&gt;SUBTOTAL(3,'Einzelwertung U12'!I$2:I$177),"",SMALL(IF(SUBTOTAL(3,INDIRECT("'Einzelwertung U12'!I"&amp;ROW($2:$177))),'Einzelwertung U12'!I$2:I$177),ROWS($1:116)))</f>
        <v/>
      </c>
      <c r="C116" s="51" t="str">
        <f t="array" aca="1" ref="C116" ca="1">IF(ROWS($1:116)&gt;SUBTOTAL(3,'Einzelwertung U12'!K$2:K$177),"",SMALL(IF(SUBTOTAL(3,INDIRECT("'Einzelwertung U12'!K"&amp;ROW($2:$177))),'Einzelwertung U12'!K$2:K$177),ROWS($1:116)))</f>
        <v/>
      </c>
      <c r="D116" s="51" t="str">
        <f t="array" aca="1" ref="D116" ca="1">IF(ROWS($1:116)&gt;SUBTOTAL(3,'Einzelwertung U12'!M$2:M$177),"",SMALL(IF(SUBTOTAL(3,INDIRECT("'Einzelwertung U12'!M"&amp;ROW($2:$177))),'Einzelwertung U12'!M$2:M$177),ROWS($1:116)))</f>
        <v/>
      </c>
      <c r="E116" s="51" t="str">
        <f t="array" aca="1" ref="E116" ca="1">IF(ROWS($1:116)&gt;SUBTOTAL(3,'Einzelwertung U12'!O$2:O$177),"",SMALL(IF(SUBTOTAL(3,INDIRECT("'Einzelwertung U12'!O"&amp;ROW($2:$177))),'Einzelwertung U12'!O$2:O$177),ROWS($1:116)))</f>
        <v/>
      </c>
      <c r="F116" s="51" t="str">
        <f t="array" aca="1" ref="F116" ca="1">IF(ROWS($1:116)&gt;SUBTOTAL(3,'Einzelwertung U12'!Q$2:Q$177),"",SMALL(IF(SUBTOTAL(3,INDIRECT("'Einzelwertung U12'!Q"&amp;ROW($2:$177))),'Einzelwertung U12'!Q$2:Q$177),ROWS($1:116)))</f>
        <v/>
      </c>
      <c r="G116" s="51" t="str">
        <f t="array" aca="1" ref="G116" ca="1">IF(ROWS($1:116)&gt;SUBTOTAL(3,'Einzelwertung U12'!S$2:S$177),"",IF(OR(A116&lt;&gt;"",B116&lt;&gt;"",C116&lt;&gt;"",D116&lt;&gt;"",E116&lt;&gt;"",F116&lt;&gt;""),SMALL(IF(SUBTOTAL(3,INDIRECT("'Einzelwertung U12'!S"&amp;ROW($2:$177))),'Einzelwertung U12'!S$2:S$177),ROWS($1:116)),""))</f>
        <v/>
      </c>
    </row>
    <row r="117" spans="1:7" x14ac:dyDescent="0.2">
      <c r="A117" s="51" t="str">
        <f t="array" aca="1" ref="A117" ca="1">IF(ROWS($1:117)&gt;SUBTOTAL(3,'Einzelwertung U12'!G$2:G$177),"",SMALL(IF(SUBTOTAL(3,INDIRECT("'Einzelwertung U12'!G"&amp;ROW($2:$177))),'Einzelwertung U12'!G$2:G$177),ROWS($1:117)))</f>
        <v/>
      </c>
      <c r="B117" s="51" t="str">
        <f t="array" aca="1" ref="B117" ca="1">IF(ROWS($1:117)&gt;SUBTOTAL(3,'Einzelwertung U12'!I$2:I$177),"",SMALL(IF(SUBTOTAL(3,INDIRECT("'Einzelwertung U12'!I"&amp;ROW($2:$177))),'Einzelwertung U12'!I$2:I$177),ROWS($1:117)))</f>
        <v/>
      </c>
      <c r="C117" s="51" t="str">
        <f t="array" aca="1" ref="C117" ca="1">IF(ROWS($1:117)&gt;SUBTOTAL(3,'Einzelwertung U12'!K$2:K$177),"",SMALL(IF(SUBTOTAL(3,INDIRECT("'Einzelwertung U12'!K"&amp;ROW($2:$177))),'Einzelwertung U12'!K$2:K$177),ROWS($1:117)))</f>
        <v/>
      </c>
      <c r="D117" s="51" t="str">
        <f t="array" aca="1" ref="D117" ca="1">IF(ROWS($1:117)&gt;SUBTOTAL(3,'Einzelwertung U12'!M$2:M$177),"",SMALL(IF(SUBTOTAL(3,INDIRECT("'Einzelwertung U12'!M"&amp;ROW($2:$177))),'Einzelwertung U12'!M$2:M$177),ROWS($1:117)))</f>
        <v/>
      </c>
      <c r="E117" s="51" t="str">
        <f t="array" aca="1" ref="E117" ca="1">IF(ROWS($1:117)&gt;SUBTOTAL(3,'Einzelwertung U12'!O$2:O$177),"",SMALL(IF(SUBTOTAL(3,INDIRECT("'Einzelwertung U12'!O"&amp;ROW($2:$177))),'Einzelwertung U12'!O$2:O$177),ROWS($1:117)))</f>
        <v/>
      </c>
      <c r="F117" s="51" t="str">
        <f t="array" aca="1" ref="F117" ca="1">IF(ROWS($1:117)&gt;SUBTOTAL(3,'Einzelwertung U12'!Q$2:Q$177),"",SMALL(IF(SUBTOTAL(3,INDIRECT("'Einzelwertung U12'!Q"&amp;ROW($2:$177))),'Einzelwertung U12'!Q$2:Q$177),ROWS($1:117)))</f>
        <v/>
      </c>
      <c r="G117" s="51" t="str">
        <f t="array" aca="1" ref="G117" ca="1">IF(ROWS($1:117)&gt;SUBTOTAL(3,'Einzelwertung U12'!S$2:S$177),"",IF(OR(A117&lt;&gt;"",B117&lt;&gt;"",C117&lt;&gt;"",D117&lt;&gt;"",E117&lt;&gt;"",F117&lt;&gt;""),SMALL(IF(SUBTOTAL(3,INDIRECT("'Einzelwertung U12'!S"&amp;ROW($2:$177))),'Einzelwertung U12'!S$2:S$177),ROWS($1:117)),""))</f>
        <v/>
      </c>
    </row>
    <row r="118" spans="1:7" x14ac:dyDescent="0.2">
      <c r="A118" s="51" t="str">
        <f t="array" aca="1" ref="A118" ca="1">IF(ROWS($1:118)&gt;SUBTOTAL(3,'Einzelwertung U12'!G$2:G$177),"",SMALL(IF(SUBTOTAL(3,INDIRECT("'Einzelwertung U12'!G"&amp;ROW($2:$177))),'Einzelwertung U12'!G$2:G$177),ROWS($1:118)))</f>
        <v/>
      </c>
      <c r="B118" s="51" t="str">
        <f t="array" aca="1" ref="B118" ca="1">IF(ROWS($1:118)&gt;SUBTOTAL(3,'Einzelwertung U12'!I$2:I$177),"",SMALL(IF(SUBTOTAL(3,INDIRECT("'Einzelwertung U12'!I"&amp;ROW($2:$177))),'Einzelwertung U12'!I$2:I$177),ROWS($1:118)))</f>
        <v/>
      </c>
      <c r="C118" s="51" t="str">
        <f t="array" aca="1" ref="C118" ca="1">IF(ROWS($1:118)&gt;SUBTOTAL(3,'Einzelwertung U12'!K$2:K$177),"",SMALL(IF(SUBTOTAL(3,INDIRECT("'Einzelwertung U12'!K"&amp;ROW($2:$177))),'Einzelwertung U12'!K$2:K$177),ROWS($1:118)))</f>
        <v/>
      </c>
      <c r="D118" s="51" t="str">
        <f t="array" aca="1" ref="D118" ca="1">IF(ROWS($1:118)&gt;SUBTOTAL(3,'Einzelwertung U12'!M$2:M$177),"",SMALL(IF(SUBTOTAL(3,INDIRECT("'Einzelwertung U12'!M"&amp;ROW($2:$177))),'Einzelwertung U12'!M$2:M$177),ROWS($1:118)))</f>
        <v/>
      </c>
      <c r="E118" s="51" t="str">
        <f t="array" aca="1" ref="E118" ca="1">IF(ROWS($1:118)&gt;SUBTOTAL(3,'Einzelwertung U12'!O$2:O$177),"",SMALL(IF(SUBTOTAL(3,INDIRECT("'Einzelwertung U12'!O"&amp;ROW($2:$177))),'Einzelwertung U12'!O$2:O$177),ROWS($1:118)))</f>
        <v/>
      </c>
      <c r="F118" s="51" t="str">
        <f t="array" aca="1" ref="F118" ca="1">IF(ROWS($1:118)&gt;SUBTOTAL(3,'Einzelwertung U12'!Q$2:Q$177),"",SMALL(IF(SUBTOTAL(3,INDIRECT("'Einzelwertung U12'!Q"&amp;ROW($2:$177))),'Einzelwertung U12'!Q$2:Q$177),ROWS($1:118)))</f>
        <v/>
      </c>
      <c r="G118" s="51" t="str">
        <f t="array" aca="1" ref="G118" ca="1">IF(ROWS($1:118)&gt;SUBTOTAL(3,'Einzelwertung U12'!S$2:S$177),"",IF(OR(A118&lt;&gt;"",B118&lt;&gt;"",C118&lt;&gt;"",D118&lt;&gt;"",E118&lt;&gt;"",F118&lt;&gt;""),SMALL(IF(SUBTOTAL(3,INDIRECT("'Einzelwertung U12'!S"&amp;ROW($2:$177))),'Einzelwertung U12'!S$2:S$177),ROWS($1:118)),""))</f>
        <v/>
      </c>
    </row>
    <row r="119" spans="1:7" x14ac:dyDescent="0.2">
      <c r="A119" s="51" t="str">
        <f t="array" aca="1" ref="A119" ca="1">IF(ROWS($1:119)&gt;SUBTOTAL(3,'Einzelwertung U12'!G$2:G$177),"",SMALL(IF(SUBTOTAL(3,INDIRECT("'Einzelwertung U12'!G"&amp;ROW($2:$177))),'Einzelwertung U12'!G$2:G$177),ROWS($1:119)))</f>
        <v/>
      </c>
      <c r="B119" s="51" t="str">
        <f t="array" aca="1" ref="B119" ca="1">IF(ROWS($1:119)&gt;SUBTOTAL(3,'Einzelwertung U12'!I$2:I$177),"",SMALL(IF(SUBTOTAL(3,INDIRECT("'Einzelwertung U12'!I"&amp;ROW($2:$177))),'Einzelwertung U12'!I$2:I$177),ROWS($1:119)))</f>
        <v/>
      </c>
      <c r="C119" s="51" t="str">
        <f t="array" aca="1" ref="C119" ca="1">IF(ROWS($1:119)&gt;SUBTOTAL(3,'Einzelwertung U12'!K$2:K$177),"",SMALL(IF(SUBTOTAL(3,INDIRECT("'Einzelwertung U12'!K"&amp;ROW($2:$177))),'Einzelwertung U12'!K$2:K$177),ROWS($1:119)))</f>
        <v/>
      </c>
      <c r="D119" s="51" t="str">
        <f t="array" aca="1" ref="D119" ca="1">IF(ROWS($1:119)&gt;SUBTOTAL(3,'Einzelwertung U12'!M$2:M$177),"",SMALL(IF(SUBTOTAL(3,INDIRECT("'Einzelwertung U12'!M"&amp;ROW($2:$177))),'Einzelwertung U12'!M$2:M$177),ROWS($1:119)))</f>
        <v/>
      </c>
      <c r="E119" s="51" t="str">
        <f t="array" aca="1" ref="E119" ca="1">IF(ROWS($1:119)&gt;SUBTOTAL(3,'Einzelwertung U12'!O$2:O$177),"",SMALL(IF(SUBTOTAL(3,INDIRECT("'Einzelwertung U12'!O"&amp;ROW($2:$177))),'Einzelwertung U12'!O$2:O$177),ROWS($1:119)))</f>
        <v/>
      </c>
      <c r="F119" s="51" t="str">
        <f t="array" aca="1" ref="F119" ca="1">IF(ROWS($1:119)&gt;SUBTOTAL(3,'Einzelwertung U12'!Q$2:Q$177),"",SMALL(IF(SUBTOTAL(3,INDIRECT("'Einzelwertung U12'!Q"&amp;ROW($2:$177))),'Einzelwertung U12'!Q$2:Q$177),ROWS($1:119)))</f>
        <v/>
      </c>
      <c r="G119" s="51" t="str">
        <f t="array" aca="1" ref="G119" ca="1">IF(ROWS($1:119)&gt;SUBTOTAL(3,'Einzelwertung U12'!S$2:S$177),"",IF(OR(A119&lt;&gt;"",B119&lt;&gt;"",C119&lt;&gt;"",D119&lt;&gt;"",E119&lt;&gt;"",F119&lt;&gt;""),SMALL(IF(SUBTOTAL(3,INDIRECT("'Einzelwertung U12'!S"&amp;ROW($2:$177))),'Einzelwertung U12'!S$2:S$177),ROWS($1:119)),""))</f>
        <v/>
      </c>
    </row>
    <row r="120" spans="1:7" x14ac:dyDescent="0.2">
      <c r="A120" s="51" t="str">
        <f t="array" aca="1" ref="A120" ca="1">IF(ROWS($1:120)&gt;SUBTOTAL(3,'Einzelwertung U12'!G$2:G$177),"",SMALL(IF(SUBTOTAL(3,INDIRECT("'Einzelwertung U12'!G"&amp;ROW($2:$177))),'Einzelwertung U12'!G$2:G$177),ROWS($1:120)))</f>
        <v/>
      </c>
      <c r="B120" s="51" t="str">
        <f t="array" aca="1" ref="B120" ca="1">IF(ROWS($1:120)&gt;SUBTOTAL(3,'Einzelwertung U12'!I$2:I$177),"",SMALL(IF(SUBTOTAL(3,INDIRECT("'Einzelwertung U12'!I"&amp;ROW($2:$177))),'Einzelwertung U12'!I$2:I$177),ROWS($1:120)))</f>
        <v/>
      </c>
      <c r="C120" s="51" t="str">
        <f t="array" aca="1" ref="C120" ca="1">IF(ROWS($1:120)&gt;SUBTOTAL(3,'Einzelwertung U12'!K$2:K$177),"",SMALL(IF(SUBTOTAL(3,INDIRECT("'Einzelwertung U12'!K"&amp;ROW($2:$177))),'Einzelwertung U12'!K$2:K$177),ROWS($1:120)))</f>
        <v/>
      </c>
      <c r="D120" s="51" t="str">
        <f t="array" aca="1" ref="D120" ca="1">IF(ROWS($1:120)&gt;SUBTOTAL(3,'Einzelwertung U12'!M$2:M$177),"",SMALL(IF(SUBTOTAL(3,INDIRECT("'Einzelwertung U12'!M"&amp;ROW($2:$177))),'Einzelwertung U12'!M$2:M$177),ROWS($1:120)))</f>
        <v/>
      </c>
      <c r="E120" s="51" t="str">
        <f t="array" aca="1" ref="E120" ca="1">IF(ROWS($1:120)&gt;SUBTOTAL(3,'Einzelwertung U12'!O$2:O$177),"",SMALL(IF(SUBTOTAL(3,INDIRECT("'Einzelwertung U12'!O"&amp;ROW($2:$177))),'Einzelwertung U12'!O$2:O$177),ROWS($1:120)))</f>
        <v/>
      </c>
      <c r="F120" s="51" t="str">
        <f t="array" aca="1" ref="F120" ca="1">IF(ROWS($1:120)&gt;SUBTOTAL(3,'Einzelwertung U12'!Q$2:Q$177),"",SMALL(IF(SUBTOTAL(3,INDIRECT("'Einzelwertung U12'!Q"&amp;ROW($2:$177))),'Einzelwertung U12'!Q$2:Q$177),ROWS($1:120)))</f>
        <v/>
      </c>
      <c r="G120" s="51" t="str">
        <f t="array" aca="1" ref="G120" ca="1">IF(ROWS($1:120)&gt;SUBTOTAL(3,'Einzelwertung U12'!S$2:S$177),"",IF(OR(A120&lt;&gt;"",B120&lt;&gt;"",C120&lt;&gt;"",D120&lt;&gt;"",E120&lt;&gt;"",F120&lt;&gt;""),SMALL(IF(SUBTOTAL(3,INDIRECT("'Einzelwertung U12'!S"&amp;ROW($2:$177))),'Einzelwertung U12'!S$2:S$177),ROWS($1:120)),""))</f>
        <v/>
      </c>
    </row>
    <row r="121" spans="1:7" x14ac:dyDescent="0.2">
      <c r="A121" s="51" t="str">
        <f t="array" aca="1" ref="A121" ca="1">IF(ROWS($1:121)&gt;SUBTOTAL(3,'Einzelwertung U12'!G$2:G$177),"",SMALL(IF(SUBTOTAL(3,INDIRECT("'Einzelwertung U12'!G"&amp;ROW($2:$177))),'Einzelwertung U12'!G$2:G$177),ROWS($1:121)))</f>
        <v/>
      </c>
      <c r="B121" s="51" t="str">
        <f t="array" aca="1" ref="B121" ca="1">IF(ROWS($1:121)&gt;SUBTOTAL(3,'Einzelwertung U12'!I$2:I$177),"",SMALL(IF(SUBTOTAL(3,INDIRECT("'Einzelwertung U12'!I"&amp;ROW($2:$177))),'Einzelwertung U12'!I$2:I$177),ROWS($1:121)))</f>
        <v/>
      </c>
      <c r="C121" s="51" t="str">
        <f t="array" aca="1" ref="C121" ca="1">IF(ROWS($1:121)&gt;SUBTOTAL(3,'Einzelwertung U12'!K$2:K$177),"",SMALL(IF(SUBTOTAL(3,INDIRECT("'Einzelwertung U12'!K"&amp;ROW($2:$177))),'Einzelwertung U12'!K$2:K$177),ROWS($1:121)))</f>
        <v/>
      </c>
      <c r="D121" s="51" t="str">
        <f t="array" aca="1" ref="D121" ca="1">IF(ROWS($1:121)&gt;SUBTOTAL(3,'Einzelwertung U12'!M$2:M$177),"",SMALL(IF(SUBTOTAL(3,INDIRECT("'Einzelwertung U12'!M"&amp;ROW($2:$177))),'Einzelwertung U12'!M$2:M$177),ROWS($1:121)))</f>
        <v/>
      </c>
      <c r="E121" s="51" t="str">
        <f t="array" aca="1" ref="E121" ca="1">IF(ROWS($1:121)&gt;SUBTOTAL(3,'Einzelwertung U12'!O$2:O$177),"",SMALL(IF(SUBTOTAL(3,INDIRECT("'Einzelwertung U12'!O"&amp;ROW($2:$177))),'Einzelwertung U12'!O$2:O$177),ROWS($1:121)))</f>
        <v/>
      </c>
      <c r="F121" s="51" t="str">
        <f t="array" aca="1" ref="F121" ca="1">IF(ROWS($1:121)&gt;SUBTOTAL(3,'Einzelwertung U12'!Q$2:Q$177),"",SMALL(IF(SUBTOTAL(3,INDIRECT("'Einzelwertung U12'!Q"&amp;ROW($2:$177))),'Einzelwertung U12'!Q$2:Q$177),ROWS($1:121)))</f>
        <v/>
      </c>
      <c r="G121" s="51" t="str">
        <f t="array" aca="1" ref="G121" ca="1">IF(ROWS($1:121)&gt;SUBTOTAL(3,'Einzelwertung U12'!S$2:S$177),"",IF(OR(A121&lt;&gt;"",B121&lt;&gt;"",C121&lt;&gt;"",D121&lt;&gt;"",E121&lt;&gt;"",F121&lt;&gt;""),SMALL(IF(SUBTOTAL(3,INDIRECT("'Einzelwertung U12'!S"&amp;ROW($2:$177))),'Einzelwertung U12'!S$2:S$177),ROWS($1:121)),""))</f>
        <v/>
      </c>
    </row>
    <row r="122" spans="1:7" x14ac:dyDescent="0.2">
      <c r="A122" s="51" t="str">
        <f t="array" aca="1" ref="A122" ca="1">IF(ROWS($1:122)&gt;SUBTOTAL(3,'Einzelwertung U12'!G$2:G$177),"",SMALL(IF(SUBTOTAL(3,INDIRECT("'Einzelwertung U12'!G"&amp;ROW($2:$177))),'Einzelwertung U12'!G$2:G$177),ROWS($1:122)))</f>
        <v/>
      </c>
      <c r="B122" s="51" t="str">
        <f t="array" aca="1" ref="B122" ca="1">IF(ROWS($1:122)&gt;SUBTOTAL(3,'Einzelwertung U12'!I$2:I$177),"",SMALL(IF(SUBTOTAL(3,INDIRECT("'Einzelwertung U12'!I"&amp;ROW($2:$177))),'Einzelwertung U12'!I$2:I$177),ROWS($1:122)))</f>
        <v/>
      </c>
      <c r="C122" s="51" t="str">
        <f t="array" aca="1" ref="C122" ca="1">IF(ROWS($1:122)&gt;SUBTOTAL(3,'Einzelwertung U12'!K$2:K$177),"",SMALL(IF(SUBTOTAL(3,INDIRECT("'Einzelwertung U12'!K"&amp;ROW($2:$177))),'Einzelwertung U12'!K$2:K$177),ROWS($1:122)))</f>
        <v/>
      </c>
      <c r="D122" s="51" t="str">
        <f t="array" aca="1" ref="D122" ca="1">IF(ROWS($1:122)&gt;SUBTOTAL(3,'Einzelwertung U12'!M$2:M$177),"",SMALL(IF(SUBTOTAL(3,INDIRECT("'Einzelwertung U12'!M"&amp;ROW($2:$177))),'Einzelwertung U12'!M$2:M$177),ROWS($1:122)))</f>
        <v/>
      </c>
      <c r="E122" s="51" t="str">
        <f t="array" aca="1" ref="E122" ca="1">IF(ROWS($1:122)&gt;SUBTOTAL(3,'Einzelwertung U12'!O$2:O$177),"",SMALL(IF(SUBTOTAL(3,INDIRECT("'Einzelwertung U12'!O"&amp;ROW($2:$177))),'Einzelwertung U12'!O$2:O$177),ROWS($1:122)))</f>
        <v/>
      </c>
      <c r="F122" s="51" t="str">
        <f t="array" aca="1" ref="F122" ca="1">IF(ROWS($1:122)&gt;SUBTOTAL(3,'Einzelwertung U12'!Q$2:Q$177),"",SMALL(IF(SUBTOTAL(3,INDIRECT("'Einzelwertung U12'!Q"&amp;ROW($2:$177))),'Einzelwertung U12'!Q$2:Q$177),ROWS($1:122)))</f>
        <v/>
      </c>
      <c r="G122" s="51" t="str">
        <f t="array" aca="1" ref="G122" ca="1">IF(ROWS($1:122)&gt;SUBTOTAL(3,'Einzelwertung U12'!S$2:S$177),"",IF(OR(A122&lt;&gt;"",B122&lt;&gt;"",C122&lt;&gt;"",D122&lt;&gt;"",E122&lt;&gt;"",F122&lt;&gt;""),SMALL(IF(SUBTOTAL(3,INDIRECT("'Einzelwertung U12'!S"&amp;ROW($2:$177))),'Einzelwertung U12'!S$2:S$177),ROWS($1:122)),""))</f>
        <v/>
      </c>
    </row>
    <row r="123" spans="1:7" x14ac:dyDescent="0.2">
      <c r="A123" s="51" t="str">
        <f t="array" aca="1" ref="A123" ca="1">IF(ROWS($1:123)&gt;SUBTOTAL(3,'Einzelwertung U12'!G$2:G$177),"",SMALL(IF(SUBTOTAL(3,INDIRECT("'Einzelwertung U12'!G"&amp;ROW($2:$177))),'Einzelwertung U12'!G$2:G$177),ROWS($1:123)))</f>
        <v/>
      </c>
      <c r="B123" s="51" t="str">
        <f t="array" aca="1" ref="B123" ca="1">IF(ROWS($1:123)&gt;SUBTOTAL(3,'Einzelwertung U12'!I$2:I$177),"",SMALL(IF(SUBTOTAL(3,INDIRECT("'Einzelwertung U12'!I"&amp;ROW($2:$177))),'Einzelwertung U12'!I$2:I$177),ROWS($1:123)))</f>
        <v/>
      </c>
      <c r="C123" s="51" t="str">
        <f t="array" aca="1" ref="C123" ca="1">IF(ROWS($1:123)&gt;SUBTOTAL(3,'Einzelwertung U12'!K$2:K$177),"",SMALL(IF(SUBTOTAL(3,INDIRECT("'Einzelwertung U12'!K"&amp;ROW($2:$177))),'Einzelwertung U12'!K$2:K$177),ROWS($1:123)))</f>
        <v/>
      </c>
      <c r="D123" s="51" t="str">
        <f t="array" aca="1" ref="D123" ca="1">IF(ROWS($1:123)&gt;SUBTOTAL(3,'Einzelwertung U12'!M$2:M$177),"",SMALL(IF(SUBTOTAL(3,INDIRECT("'Einzelwertung U12'!M"&amp;ROW($2:$177))),'Einzelwertung U12'!M$2:M$177),ROWS($1:123)))</f>
        <v/>
      </c>
      <c r="E123" s="51" t="str">
        <f t="array" aca="1" ref="E123" ca="1">IF(ROWS($1:123)&gt;SUBTOTAL(3,'Einzelwertung U12'!O$2:O$177),"",SMALL(IF(SUBTOTAL(3,INDIRECT("'Einzelwertung U12'!O"&amp;ROW($2:$177))),'Einzelwertung U12'!O$2:O$177),ROWS($1:123)))</f>
        <v/>
      </c>
      <c r="F123" s="51" t="str">
        <f t="array" aca="1" ref="F123" ca="1">IF(ROWS($1:123)&gt;SUBTOTAL(3,'Einzelwertung U12'!Q$2:Q$177),"",SMALL(IF(SUBTOTAL(3,INDIRECT("'Einzelwertung U12'!Q"&amp;ROW($2:$177))),'Einzelwertung U12'!Q$2:Q$177),ROWS($1:123)))</f>
        <v/>
      </c>
      <c r="G123" s="51" t="str">
        <f t="array" aca="1" ref="G123" ca="1">IF(ROWS($1:123)&gt;SUBTOTAL(3,'Einzelwertung U12'!S$2:S$177),"",IF(OR(A123&lt;&gt;"",B123&lt;&gt;"",C123&lt;&gt;"",D123&lt;&gt;"",E123&lt;&gt;"",F123&lt;&gt;""),SMALL(IF(SUBTOTAL(3,INDIRECT("'Einzelwertung U12'!S"&amp;ROW($2:$177))),'Einzelwertung U12'!S$2:S$177),ROWS($1:123)),""))</f>
        <v/>
      </c>
    </row>
    <row r="124" spans="1:7" x14ac:dyDescent="0.2">
      <c r="A124" s="51" t="str">
        <f t="array" aca="1" ref="A124" ca="1">IF(ROWS($1:124)&gt;SUBTOTAL(3,'Einzelwertung U12'!G$2:G$177),"",SMALL(IF(SUBTOTAL(3,INDIRECT("'Einzelwertung U12'!G"&amp;ROW($2:$177))),'Einzelwertung U12'!G$2:G$177),ROWS($1:124)))</f>
        <v/>
      </c>
      <c r="B124" s="51" t="str">
        <f t="array" aca="1" ref="B124" ca="1">IF(ROWS($1:124)&gt;SUBTOTAL(3,'Einzelwertung U12'!I$2:I$177),"",SMALL(IF(SUBTOTAL(3,INDIRECT("'Einzelwertung U12'!I"&amp;ROW($2:$177))),'Einzelwertung U12'!I$2:I$177),ROWS($1:124)))</f>
        <v/>
      </c>
      <c r="C124" s="51" t="str">
        <f t="array" aca="1" ref="C124" ca="1">IF(ROWS($1:124)&gt;SUBTOTAL(3,'Einzelwertung U12'!K$2:K$177),"",SMALL(IF(SUBTOTAL(3,INDIRECT("'Einzelwertung U12'!K"&amp;ROW($2:$177))),'Einzelwertung U12'!K$2:K$177),ROWS($1:124)))</f>
        <v/>
      </c>
      <c r="D124" s="51" t="str">
        <f t="array" aca="1" ref="D124" ca="1">IF(ROWS($1:124)&gt;SUBTOTAL(3,'Einzelwertung U12'!M$2:M$177),"",SMALL(IF(SUBTOTAL(3,INDIRECT("'Einzelwertung U12'!M"&amp;ROW($2:$177))),'Einzelwertung U12'!M$2:M$177),ROWS($1:124)))</f>
        <v/>
      </c>
      <c r="E124" s="51" t="str">
        <f t="array" aca="1" ref="E124" ca="1">IF(ROWS($1:124)&gt;SUBTOTAL(3,'Einzelwertung U12'!O$2:O$177),"",SMALL(IF(SUBTOTAL(3,INDIRECT("'Einzelwertung U12'!O"&amp;ROW($2:$177))),'Einzelwertung U12'!O$2:O$177),ROWS($1:124)))</f>
        <v/>
      </c>
      <c r="F124" s="51" t="str">
        <f t="array" aca="1" ref="F124" ca="1">IF(ROWS($1:124)&gt;SUBTOTAL(3,'Einzelwertung U12'!Q$2:Q$177),"",SMALL(IF(SUBTOTAL(3,INDIRECT("'Einzelwertung U12'!Q"&amp;ROW($2:$177))),'Einzelwertung U12'!Q$2:Q$177),ROWS($1:124)))</f>
        <v/>
      </c>
      <c r="G124" s="51" t="str">
        <f t="array" aca="1" ref="G124" ca="1">IF(ROWS($1:124)&gt;SUBTOTAL(3,'Einzelwertung U12'!S$2:S$177),"",IF(OR(A124&lt;&gt;"",B124&lt;&gt;"",C124&lt;&gt;"",D124&lt;&gt;"",E124&lt;&gt;"",F124&lt;&gt;""),SMALL(IF(SUBTOTAL(3,INDIRECT("'Einzelwertung U12'!S"&amp;ROW($2:$177))),'Einzelwertung U12'!S$2:S$177),ROWS($1:124)),""))</f>
        <v/>
      </c>
    </row>
    <row r="125" spans="1:7" x14ac:dyDescent="0.2">
      <c r="A125" s="51" t="str">
        <f t="array" aca="1" ref="A125" ca="1">IF(ROWS($1:125)&gt;SUBTOTAL(3,'Einzelwertung U12'!G$2:G$177),"",SMALL(IF(SUBTOTAL(3,INDIRECT("'Einzelwertung U12'!G"&amp;ROW($2:$177))),'Einzelwertung U12'!G$2:G$177),ROWS($1:125)))</f>
        <v/>
      </c>
      <c r="B125" s="51" t="str">
        <f t="array" aca="1" ref="B125" ca="1">IF(ROWS($1:125)&gt;SUBTOTAL(3,'Einzelwertung U12'!I$2:I$177),"",SMALL(IF(SUBTOTAL(3,INDIRECT("'Einzelwertung U12'!I"&amp;ROW($2:$177))),'Einzelwertung U12'!I$2:I$177),ROWS($1:125)))</f>
        <v/>
      </c>
      <c r="C125" s="51" t="str">
        <f t="array" aca="1" ref="C125" ca="1">IF(ROWS($1:125)&gt;SUBTOTAL(3,'Einzelwertung U12'!K$2:K$177),"",SMALL(IF(SUBTOTAL(3,INDIRECT("'Einzelwertung U12'!K"&amp;ROW($2:$177))),'Einzelwertung U12'!K$2:K$177),ROWS($1:125)))</f>
        <v/>
      </c>
      <c r="D125" s="51" t="str">
        <f t="array" aca="1" ref="D125" ca="1">IF(ROWS($1:125)&gt;SUBTOTAL(3,'Einzelwertung U12'!M$2:M$177),"",SMALL(IF(SUBTOTAL(3,INDIRECT("'Einzelwertung U12'!M"&amp;ROW($2:$177))),'Einzelwertung U12'!M$2:M$177),ROWS($1:125)))</f>
        <v/>
      </c>
      <c r="E125" s="51" t="str">
        <f t="array" aca="1" ref="E125" ca="1">IF(ROWS($1:125)&gt;SUBTOTAL(3,'Einzelwertung U12'!O$2:O$177),"",SMALL(IF(SUBTOTAL(3,INDIRECT("'Einzelwertung U12'!O"&amp;ROW($2:$177))),'Einzelwertung U12'!O$2:O$177),ROWS($1:125)))</f>
        <v/>
      </c>
      <c r="F125" s="51" t="str">
        <f t="array" aca="1" ref="F125" ca="1">IF(ROWS($1:125)&gt;SUBTOTAL(3,'Einzelwertung U12'!Q$2:Q$177),"",SMALL(IF(SUBTOTAL(3,INDIRECT("'Einzelwertung U12'!Q"&amp;ROW($2:$177))),'Einzelwertung U12'!Q$2:Q$177),ROWS($1:125)))</f>
        <v/>
      </c>
      <c r="G125" s="51" t="str">
        <f t="array" aca="1" ref="G125" ca="1">IF(ROWS($1:125)&gt;SUBTOTAL(3,'Einzelwertung U12'!S$2:S$177),"",IF(OR(A125&lt;&gt;"",B125&lt;&gt;"",C125&lt;&gt;"",D125&lt;&gt;"",E125&lt;&gt;"",F125&lt;&gt;""),SMALL(IF(SUBTOTAL(3,INDIRECT("'Einzelwertung U12'!S"&amp;ROW($2:$177))),'Einzelwertung U12'!S$2:S$177),ROWS($1:125)),""))</f>
        <v/>
      </c>
    </row>
    <row r="126" spans="1:7" x14ac:dyDescent="0.2">
      <c r="A126" s="51" t="str">
        <f t="array" aca="1" ref="A126" ca="1">IF(ROWS($1:126)&gt;SUBTOTAL(3,'Einzelwertung U12'!G$2:G$177),"",SMALL(IF(SUBTOTAL(3,INDIRECT("'Einzelwertung U12'!G"&amp;ROW($2:$177))),'Einzelwertung U12'!G$2:G$177),ROWS($1:126)))</f>
        <v/>
      </c>
      <c r="B126" s="51" t="str">
        <f t="array" aca="1" ref="B126" ca="1">IF(ROWS($1:126)&gt;SUBTOTAL(3,'Einzelwertung U12'!I$2:I$177),"",SMALL(IF(SUBTOTAL(3,INDIRECT("'Einzelwertung U12'!I"&amp;ROW($2:$177))),'Einzelwertung U12'!I$2:I$177),ROWS($1:126)))</f>
        <v/>
      </c>
      <c r="C126" s="51" t="str">
        <f t="array" aca="1" ref="C126" ca="1">IF(ROWS($1:126)&gt;SUBTOTAL(3,'Einzelwertung U12'!K$2:K$177),"",SMALL(IF(SUBTOTAL(3,INDIRECT("'Einzelwertung U12'!K"&amp;ROW($2:$177))),'Einzelwertung U12'!K$2:K$177),ROWS($1:126)))</f>
        <v/>
      </c>
      <c r="D126" s="51" t="str">
        <f t="array" aca="1" ref="D126" ca="1">IF(ROWS($1:126)&gt;SUBTOTAL(3,'Einzelwertung U12'!M$2:M$177),"",SMALL(IF(SUBTOTAL(3,INDIRECT("'Einzelwertung U12'!M"&amp;ROW($2:$177))),'Einzelwertung U12'!M$2:M$177),ROWS($1:126)))</f>
        <v/>
      </c>
      <c r="E126" s="51" t="str">
        <f t="array" aca="1" ref="E126" ca="1">IF(ROWS($1:126)&gt;SUBTOTAL(3,'Einzelwertung U12'!O$2:O$177),"",SMALL(IF(SUBTOTAL(3,INDIRECT("'Einzelwertung U12'!O"&amp;ROW($2:$177))),'Einzelwertung U12'!O$2:O$177),ROWS($1:126)))</f>
        <v/>
      </c>
      <c r="F126" s="51" t="str">
        <f t="array" aca="1" ref="F126" ca="1">IF(ROWS($1:126)&gt;SUBTOTAL(3,'Einzelwertung U12'!Q$2:Q$177),"",SMALL(IF(SUBTOTAL(3,INDIRECT("'Einzelwertung U12'!Q"&amp;ROW($2:$177))),'Einzelwertung U12'!Q$2:Q$177),ROWS($1:126)))</f>
        <v/>
      </c>
      <c r="G126" s="51" t="str">
        <f t="array" aca="1" ref="G126" ca="1">IF(ROWS($1:126)&gt;SUBTOTAL(3,'Einzelwertung U12'!S$2:S$177),"",IF(OR(A126&lt;&gt;"",B126&lt;&gt;"",C126&lt;&gt;"",D126&lt;&gt;"",E126&lt;&gt;"",F126&lt;&gt;""),SMALL(IF(SUBTOTAL(3,INDIRECT("'Einzelwertung U12'!S"&amp;ROW($2:$177))),'Einzelwertung U12'!S$2:S$177),ROWS($1:126)),""))</f>
        <v/>
      </c>
    </row>
    <row r="127" spans="1:7" x14ac:dyDescent="0.2">
      <c r="A127" s="51" t="str">
        <f t="array" aca="1" ref="A127" ca="1">IF(ROWS($1:127)&gt;SUBTOTAL(3,'Einzelwertung U12'!G$2:G$177),"",SMALL(IF(SUBTOTAL(3,INDIRECT("'Einzelwertung U12'!G"&amp;ROW($2:$177))),'Einzelwertung U12'!G$2:G$177),ROWS($1:127)))</f>
        <v/>
      </c>
      <c r="B127" s="51" t="str">
        <f t="array" aca="1" ref="B127" ca="1">IF(ROWS($1:127)&gt;SUBTOTAL(3,'Einzelwertung U12'!I$2:I$177),"",SMALL(IF(SUBTOTAL(3,INDIRECT("'Einzelwertung U12'!I"&amp;ROW($2:$177))),'Einzelwertung U12'!I$2:I$177),ROWS($1:127)))</f>
        <v/>
      </c>
      <c r="C127" s="51" t="str">
        <f t="array" aca="1" ref="C127" ca="1">IF(ROWS($1:127)&gt;SUBTOTAL(3,'Einzelwertung U12'!K$2:K$177),"",SMALL(IF(SUBTOTAL(3,INDIRECT("'Einzelwertung U12'!K"&amp;ROW($2:$177))),'Einzelwertung U12'!K$2:K$177),ROWS($1:127)))</f>
        <v/>
      </c>
      <c r="D127" s="51" t="str">
        <f t="array" aca="1" ref="D127" ca="1">IF(ROWS($1:127)&gt;SUBTOTAL(3,'Einzelwertung U12'!M$2:M$177),"",SMALL(IF(SUBTOTAL(3,INDIRECT("'Einzelwertung U12'!M"&amp;ROW($2:$177))),'Einzelwertung U12'!M$2:M$177),ROWS($1:127)))</f>
        <v/>
      </c>
      <c r="E127" s="51" t="str">
        <f t="array" aca="1" ref="E127" ca="1">IF(ROWS($1:127)&gt;SUBTOTAL(3,'Einzelwertung U12'!O$2:O$177),"",SMALL(IF(SUBTOTAL(3,INDIRECT("'Einzelwertung U12'!O"&amp;ROW($2:$177))),'Einzelwertung U12'!O$2:O$177),ROWS($1:127)))</f>
        <v/>
      </c>
      <c r="F127" s="51" t="str">
        <f t="array" aca="1" ref="F127" ca="1">IF(ROWS($1:127)&gt;SUBTOTAL(3,'Einzelwertung U12'!Q$2:Q$177),"",SMALL(IF(SUBTOTAL(3,INDIRECT("'Einzelwertung U12'!Q"&amp;ROW($2:$177))),'Einzelwertung U12'!Q$2:Q$177),ROWS($1:127)))</f>
        <v/>
      </c>
      <c r="G127" s="51" t="str">
        <f t="array" aca="1" ref="G127" ca="1">IF(ROWS($1:127)&gt;SUBTOTAL(3,'Einzelwertung U12'!S$2:S$177),"",IF(OR(A127&lt;&gt;"",B127&lt;&gt;"",C127&lt;&gt;"",D127&lt;&gt;"",E127&lt;&gt;"",F127&lt;&gt;""),SMALL(IF(SUBTOTAL(3,INDIRECT("'Einzelwertung U12'!S"&amp;ROW($2:$177))),'Einzelwertung U12'!S$2:S$177),ROWS($1:127)),""))</f>
        <v/>
      </c>
    </row>
    <row r="128" spans="1:7" x14ac:dyDescent="0.2">
      <c r="A128" s="51" t="str">
        <f t="array" aca="1" ref="A128" ca="1">IF(ROWS($1:128)&gt;SUBTOTAL(3,'Einzelwertung U12'!G$2:G$177),"",SMALL(IF(SUBTOTAL(3,INDIRECT("'Einzelwertung U12'!G"&amp;ROW($2:$177))),'Einzelwertung U12'!G$2:G$177),ROWS($1:128)))</f>
        <v/>
      </c>
      <c r="B128" s="51" t="str">
        <f t="array" aca="1" ref="B128" ca="1">IF(ROWS($1:128)&gt;SUBTOTAL(3,'Einzelwertung U12'!I$2:I$177),"",SMALL(IF(SUBTOTAL(3,INDIRECT("'Einzelwertung U12'!I"&amp;ROW($2:$177))),'Einzelwertung U12'!I$2:I$177),ROWS($1:128)))</f>
        <v/>
      </c>
      <c r="C128" s="51" t="str">
        <f t="array" aca="1" ref="C128" ca="1">IF(ROWS($1:128)&gt;SUBTOTAL(3,'Einzelwertung U12'!K$2:K$177),"",SMALL(IF(SUBTOTAL(3,INDIRECT("'Einzelwertung U12'!K"&amp;ROW($2:$177))),'Einzelwertung U12'!K$2:K$177),ROWS($1:128)))</f>
        <v/>
      </c>
      <c r="D128" s="51" t="str">
        <f t="array" aca="1" ref="D128" ca="1">IF(ROWS($1:128)&gt;SUBTOTAL(3,'Einzelwertung U12'!M$2:M$177),"",SMALL(IF(SUBTOTAL(3,INDIRECT("'Einzelwertung U12'!M"&amp;ROW($2:$177))),'Einzelwertung U12'!M$2:M$177),ROWS($1:128)))</f>
        <v/>
      </c>
      <c r="E128" s="51" t="str">
        <f t="array" aca="1" ref="E128" ca="1">IF(ROWS($1:128)&gt;SUBTOTAL(3,'Einzelwertung U12'!O$2:O$177),"",SMALL(IF(SUBTOTAL(3,INDIRECT("'Einzelwertung U12'!O"&amp;ROW($2:$177))),'Einzelwertung U12'!O$2:O$177),ROWS($1:128)))</f>
        <v/>
      </c>
      <c r="F128" s="51" t="str">
        <f t="array" aca="1" ref="F128" ca="1">IF(ROWS($1:128)&gt;SUBTOTAL(3,'Einzelwertung U12'!Q$2:Q$177),"",SMALL(IF(SUBTOTAL(3,INDIRECT("'Einzelwertung U12'!Q"&amp;ROW($2:$177))),'Einzelwertung U12'!Q$2:Q$177),ROWS($1:128)))</f>
        <v/>
      </c>
      <c r="G128" s="51" t="str">
        <f t="array" aca="1" ref="G128" ca="1">IF(ROWS($1:128)&gt;SUBTOTAL(3,'Einzelwertung U12'!S$2:S$177),"",IF(OR(A128&lt;&gt;"",B128&lt;&gt;"",C128&lt;&gt;"",D128&lt;&gt;"",E128&lt;&gt;"",F128&lt;&gt;""),SMALL(IF(SUBTOTAL(3,INDIRECT("'Einzelwertung U12'!S"&amp;ROW($2:$177))),'Einzelwertung U12'!S$2:S$177),ROWS($1:128)),""))</f>
        <v/>
      </c>
    </row>
    <row r="129" spans="1:7" x14ac:dyDescent="0.2">
      <c r="A129" s="51" t="str">
        <f t="array" aca="1" ref="A129" ca="1">IF(ROWS($1:129)&gt;SUBTOTAL(3,'Einzelwertung U12'!G$2:G$177),"",SMALL(IF(SUBTOTAL(3,INDIRECT("'Einzelwertung U12'!G"&amp;ROW($2:$177))),'Einzelwertung U12'!G$2:G$177),ROWS($1:129)))</f>
        <v/>
      </c>
      <c r="B129" s="51" t="str">
        <f t="array" aca="1" ref="B129" ca="1">IF(ROWS($1:129)&gt;SUBTOTAL(3,'Einzelwertung U12'!I$2:I$177),"",SMALL(IF(SUBTOTAL(3,INDIRECT("'Einzelwertung U12'!I"&amp;ROW($2:$177))),'Einzelwertung U12'!I$2:I$177),ROWS($1:129)))</f>
        <v/>
      </c>
      <c r="C129" s="51" t="str">
        <f t="array" aca="1" ref="C129" ca="1">IF(ROWS($1:129)&gt;SUBTOTAL(3,'Einzelwertung U12'!K$2:K$177),"",SMALL(IF(SUBTOTAL(3,INDIRECT("'Einzelwertung U12'!K"&amp;ROW($2:$177))),'Einzelwertung U12'!K$2:K$177),ROWS($1:129)))</f>
        <v/>
      </c>
      <c r="D129" s="51" t="str">
        <f t="array" aca="1" ref="D129" ca="1">IF(ROWS($1:129)&gt;SUBTOTAL(3,'Einzelwertung U12'!M$2:M$177),"",SMALL(IF(SUBTOTAL(3,INDIRECT("'Einzelwertung U12'!M"&amp;ROW($2:$177))),'Einzelwertung U12'!M$2:M$177),ROWS($1:129)))</f>
        <v/>
      </c>
      <c r="E129" s="51" t="str">
        <f t="array" aca="1" ref="E129" ca="1">IF(ROWS($1:129)&gt;SUBTOTAL(3,'Einzelwertung U12'!O$2:O$177),"",SMALL(IF(SUBTOTAL(3,INDIRECT("'Einzelwertung U12'!O"&amp;ROW($2:$177))),'Einzelwertung U12'!O$2:O$177),ROWS($1:129)))</f>
        <v/>
      </c>
      <c r="F129" s="51" t="str">
        <f t="array" aca="1" ref="F129" ca="1">IF(ROWS($1:129)&gt;SUBTOTAL(3,'Einzelwertung U12'!Q$2:Q$177),"",SMALL(IF(SUBTOTAL(3,INDIRECT("'Einzelwertung U12'!Q"&amp;ROW($2:$177))),'Einzelwertung U12'!Q$2:Q$177),ROWS($1:129)))</f>
        <v/>
      </c>
      <c r="G129" s="51" t="str">
        <f t="array" aca="1" ref="G129" ca="1">IF(ROWS($1:129)&gt;SUBTOTAL(3,'Einzelwertung U12'!S$2:S$177),"",IF(OR(A129&lt;&gt;"",B129&lt;&gt;"",C129&lt;&gt;"",D129&lt;&gt;"",E129&lt;&gt;"",F129&lt;&gt;""),SMALL(IF(SUBTOTAL(3,INDIRECT("'Einzelwertung U12'!S"&amp;ROW($2:$177))),'Einzelwertung U12'!S$2:S$177),ROWS($1:129)),""))</f>
        <v/>
      </c>
    </row>
    <row r="130" spans="1:7" x14ac:dyDescent="0.2">
      <c r="A130" s="51" t="str">
        <f t="array" aca="1" ref="A130" ca="1">IF(ROWS($1:130)&gt;SUBTOTAL(3,'Einzelwertung U12'!G$2:G$177),"",SMALL(IF(SUBTOTAL(3,INDIRECT("'Einzelwertung U12'!G"&amp;ROW($2:$177))),'Einzelwertung U12'!G$2:G$177),ROWS($1:130)))</f>
        <v/>
      </c>
      <c r="B130" s="51" t="str">
        <f t="array" aca="1" ref="B130" ca="1">IF(ROWS($1:130)&gt;SUBTOTAL(3,'Einzelwertung U12'!I$2:I$177),"",SMALL(IF(SUBTOTAL(3,INDIRECT("'Einzelwertung U12'!I"&amp;ROW($2:$177))),'Einzelwertung U12'!I$2:I$177),ROWS($1:130)))</f>
        <v/>
      </c>
      <c r="C130" s="51" t="str">
        <f t="array" aca="1" ref="C130" ca="1">IF(ROWS($1:130)&gt;SUBTOTAL(3,'Einzelwertung U12'!K$2:K$177),"",SMALL(IF(SUBTOTAL(3,INDIRECT("'Einzelwertung U12'!K"&amp;ROW($2:$177))),'Einzelwertung U12'!K$2:K$177),ROWS($1:130)))</f>
        <v/>
      </c>
      <c r="D130" s="51" t="str">
        <f t="array" aca="1" ref="D130" ca="1">IF(ROWS($1:130)&gt;SUBTOTAL(3,'Einzelwertung U12'!M$2:M$177),"",SMALL(IF(SUBTOTAL(3,INDIRECT("'Einzelwertung U12'!M"&amp;ROW($2:$177))),'Einzelwertung U12'!M$2:M$177),ROWS($1:130)))</f>
        <v/>
      </c>
      <c r="E130" s="51" t="str">
        <f t="array" aca="1" ref="E130" ca="1">IF(ROWS($1:130)&gt;SUBTOTAL(3,'Einzelwertung U12'!O$2:O$177),"",SMALL(IF(SUBTOTAL(3,INDIRECT("'Einzelwertung U12'!O"&amp;ROW($2:$177))),'Einzelwertung U12'!O$2:O$177),ROWS($1:130)))</f>
        <v/>
      </c>
      <c r="F130" s="51" t="str">
        <f t="array" aca="1" ref="F130" ca="1">IF(ROWS($1:130)&gt;SUBTOTAL(3,'Einzelwertung U12'!Q$2:Q$177),"",SMALL(IF(SUBTOTAL(3,INDIRECT("'Einzelwertung U12'!Q"&amp;ROW($2:$177))),'Einzelwertung U12'!Q$2:Q$177),ROWS($1:130)))</f>
        <v/>
      </c>
      <c r="G130" s="51" t="str">
        <f t="array" aca="1" ref="G130" ca="1">IF(ROWS($1:130)&gt;SUBTOTAL(3,'Einzelwertung U12'!S$2:S$177),"",IF(OR(A130&lt;&gt;"",B130&lt;&gt;"",C130&lt;&gt;"",D130&lt;&gt;"",E130&lt;&gt;"",F130&lt;&gt;""),SMALL(IF(SUBTOTAL(3,INDIRECT("'Einzelwertung U12'!S"&amp;ROW($2:$177))),'Einzelwertung U12'!S$2:S$177),ROWS($1:130)),""))</f>
        <v/>
      </c>
    </row>
    <row r="131" spans="1:7" x14ac:dyDescent="0.2">
      <c r="A131" s="51" t="str">
        <f t="array" aca="1" ref="A131" ca="1">IF(ROWS($1:131)&gt;SUBTOTAL(3,'Einzelwertung U12'!G$2:G$177),"",SMALL(IF(SUBTOTAL(3,INDIRECT("'Einzelwertung U12'!G"&amp;ROW($2:$177))),'Einzelwertung U12'!G$2:G$177),ROWS($1:131)))</f>
        <v/>
      </c>
      <c r="B131" s="51" t="str">
        <f t="array" aca="1" ref="B131" ca="1">IF(ROWS($1:131)&gt;SUBTOTAL(3,'Einzelwertung U12'!I$2:I$177),"",SMALL(IF(SUBTOTAL(3,INDIRECT("'Einzelwertung U12'!I"&amp;ROW($2:$177))),'Einzelwertung U12'!I$2:I$177),ROWS($1:131)))</f>
        <v/>
      </c>
      <c r="C131" s="51" t="str">
        <f t="array" aca="1" ref="C131" ca="1">IF(ROWS($1:131)&gt;SUBTOTAL(3,'Einzelwertung U12'!K$2:K$177),"",SMALL(IF(SUBTOTAL(3,INDIRECT("'Einzelwertung U12'!K"&amp;ROW($2:$177))),'Einzelwertung U12'!K$2:K$177),ROWS($1:131)))</f>
        <v/>
      </c>
      <c r="D131" s="51" t="str">
        <f t="array" aca="1" ref="D131" ca="1">IF(ROWS($1:131)&gt;SUBTOTAL(3,'Einzelwertung U12'!M$2:M$177),"",SMALL(IF(SUBTOTAL(3,INDIRECT("'Einzelwertung U12'!M"&amp;ROW($2:$177))),'Einzelwertung U12'!M$2:M$177),ROWS($1:131)))</f>
        <v/>
      </c>
      <c r="E131" s="51" t="str">
        <f t="array" aca="1" ref="E131" ca="1">IF(ROWS($1:131)&gt;SUBTOTAL(3,'Einzelwertung U12'!O$2:O$177),"",SMALL(IF(SUBTOTAL(3,INDIRECT("'Einzelwertung U12'!O"&amp;ROW($2:$177))),'Einzelwertung U12'!O$2:O$177),ROWS($1:131)))</f>
        <v/>
      </c>
      <c r="F131" s="51" t="str">
        <f t="array" aca="1" ref="F131" ca="1">IF(ROWS($1:131)&gt;SUBTOTAL(3,'Einzelwertung U12'!Q$2:Q$177),"",SMALL(IF(SUBTOTAL(3,INDIRECT("'Einzelwertung U12'!Q"&amp;ROW($2:$177))),'Einzelwertung U12'!Q$2:Q$177),ROWS($1:131)))</f>
        <v/>
      </c>
      <c r="G131" s="51" t="str">
        <f t="array" aca="1" ref="G131" ca="1">IF(ROWS($1:131)&gt;SUBTOTAL(3,'Einzelwertung U12'!S$2:S$177),"",IF(OR(A131&lt;&gt;"",B131&lt;&gt;"",C131&lt;&gt;"",D131&lt;&gt;"",E131&lt;&gt;"",F131&lt;&gt;""),SMALL(IF(SUBTOTAL(3,INDIRECT("'Einzelwertung U12'!S"&amp;ROW($2:$177))),'Einzelwertung U12'!S$2:S$177),ROWS($1:131)),""))</f>
        <v/>
      </c>
    </row>
    <row r="132" spans="1:7" x14ac:dyDescent="0.2">
      <c r="A132" s="51" t="str">
        <f t="array" aca="1" ref="A132" ca="1">IF(ROWS($1:132)&gt;SUBTOTAL(3,'Einzelwertung U12'!G$2:G$177),"",SMALL(IF(SUBTOTAL(3,INDIRECT("'Einzelwertung U12'!G"&amp;ROW($2:$177))),'Einzelwertung U12'!G$2:G$177),ROWS($1:132)))</f>
        <v/>
      </c>
      <c r="B132" s="51" t="str">
        <f t="array" aca="1" ref="B132" ca="1">IF(ROWS($1:132)&gt;SUBTOTAL(3,'Einzelwertung U12'!I$2:I$177),"",SMALL(IF(SUBTOTAL(3,INDIRECT("'Einzelwertung U12'!I"&amp;ROW($2:$177))),'Einzelwertung U12'!I$2:I$177),ROWS($1:132)))</f>
        <v/>
      </c>
      <c r="C132" s="51" t="str">
        <f t="array" aca="1" ref="C132" ca="1">IF(ROWS($1:132)&gt;SUBTOTAL(3,'Einzelwertung U12'!K$2:K$177),"",SMALL(IF(SUBTOTAL(3,INDIRECT("'Einzelwertung U12'!K"&amp;ROW($2:$177))),'Einzelwertung U12'!K$2:K$177),ROWS($1:132)))</f>
        <v/>
      </c>
      <c r="D132" s="51" t="str">
        <f t="array" aca="1" ref="D132" ca="1">IF(ROWS($1:132)&gt;SUBTOTAL(3,'Einzelwertung U12'!M$2:M$177),"",SMALL(IF(SUBTOTAL(3,INDIRECT("'Einzelwertung U12'!M"&amp;ROW($2:$177))),'Einzelwertung U12'!M$2:M$177),ROWS($1:132)))</f>
        <v/>
      </c>
      <c r="E132" s="51" t="str">
        <f t="array" aca="1" ref="E132" ca="1">IF(ROWS($1:132)&gt;SUBTOTAL(3,'Einzelwertung U12'!O$2:O$177),"",SMALL(IF(SUBTOTAL(3,INDIRECT("'Einzelwertung U12'!O"&amp;ROW($2:$177))),'Einzelwertung U12'!O$2:O$177),ROWS($1:132)))</f>
        <v/>
      </c>
      <c r="F132" s="51" t="str">
        <f t="array" aca="1" ref="F132" ca="1">IF(ROWS($1:132)&gt;SUBTOTAL(3,'Einzelwertung U12'!Q$2:Q$177),"",SMALL(IF(SUBTOTAL(3,INDIRECT("'Einzelwertung U12'!Q"&amp;ROW($2:$177))),'Einzelwertung U12'!Q$2:Q$177),ROWS($1:132)))</f>
        <v/>
      </c>
      <c r="G132" s="51" t="str">
        <f t="array" aca="1" ref="G132" ca="1">IF(ROWS($1:132)&gt;SUBTOTAL(3,'Einzelwertung U12'!S$2:S$177),"",IF(OR(A132&lt;&gt;"",B132&lt;&gt;"",C132&lt;&gt;"",D132&lt;&gt;"",E132&lt;&gt;"",F132&lt;&gt;""),SMALL(IF(SUBTOTAL(3,INDIRECT("'Einzelwertung U12'!S"&amp;ROW($2:$177))),'Einzelwertung U12'!S$2:S$177),ROWS($1:132)),""))</f>
        <v/>
      </c>
    </row>
    <row r="133" spans="1:7" x14ac:dyDescent="0.2">
      <c r="A133" s="51" t="str">
        <f t="array" aca="1" ref="A133" ca="1">IF(ROWS($1:133)&gt;SUBTOTAL(3,'Einzelwertung U12'!G$2:G$177),"",SMALL(IF(SUBTOTAL(3,INDIRECT("'Einzelwertung U12'!G"&amp;ROW($2:$177))),'Einzelwertung U12'!G$2:G$177),ROWS($1:133)))</f>
        <v/>
      </c>
      <c r="B133" s="51" t="str">
        <f t="array" aca="1" ref="B133" ca="1">IF(ROWS($1:133)&gt;SUBTOTAL(3,'Einzelwertung U12'!I$2:I$177),"",SMALL(IF(SUBTOTAL(3,INDIRECT("'Einzelwertung U12'!I"&amp;ROW($2:$177))),'Einzelwertung U12'!I$2:I$177),ROWS($1:133)))</f>
        <v/>
      </c>
      <c r="C133" s="51" t="str">
        <f t="array" aca="1" ref="C133" ca="1">IF(ROWS($1:133)&gt;SUBTOTAL(3,'Einzelwertung U12'!K$2:K$177),"",SMALL(IF(SUBTOTAL(3,INDIRECT("'Einzelwertung U12'!K"&amp;ROW($2:$177))),'Einzelwertung U12'!K$2:K$177),ROWS($1:133)))</f>
        <v/>
      </c>
      <c r="D133" s="51" t="str">
        <f t="array" aca="1" ref="D133" ca="1">IF(ROWS($1:133)&gt;SUBTOTAL(3,'Einzelwertung U12'!M$2:M$177),"",SMALL(IF(SUBTOTAL(3,INDIRECT("'Einzelwertung U12'!M"&amp;ROW($2:$177))),'Einzelwertung U12'!M$2:M$177),ROWS($1:133)))</f>
        <v/>
      </c>
      <c r="E133" s="51" t="str">
        <f t="array" aca="1" ref="E133" ca="1">IF(ROWS($1:133)&gt;SUBTOTAL(3,'Einzelwertung U12'!O$2:O$177),"",SMALL(IF(SUBTOTAL(3,INDIRECT("'Einzelwertung U12'!O"&amp;ROW($2:$177))),'Einzelwertung U12'!O$2:O$177),ROWS($1:133)))</f>
        <v/>
      </c>
      <c r="F133" s="51" t="str">
        <f t="array" aca="1" ref="F133" ca="1">IF(ROWS($1:133)&gt;SUBTOTAL(3,'Einzelwertung U12'!Q$2:Q$177),"",SMALL(IF(SUBTOTAL(3,INDIRECT("'Einzelwertung U12'!Q"&amp;ROW($2:$177))),'Einzelwertung U12'!Q$2:Q$177),ROWS($1:133)))</f>
        <v/>
      </c>
      <c r="G133" s="51" t="str">
        <f t="array" aca="1" ref="G133" ca="1">IF(ROWS($1:133)&gt;SUBTOTAL(3,'Einzelwertung U12'!S$2:S$177),"",IF(OR(A133&lt;&gt;"",B133&lt;&gt;"",C133&lt;&gt;"",D133&lt;&gt;"",E133&lt;&gt;"",F133&lt;&gt;""),SMALL(IF(SUBTOTAL(3,INDIRECT("'Einzelwertung U12'!S"&amp;ROW($2:$177))),'Einzelwertung U12'!S$2:S$177),ROWS($1:133)),""))</f>
        <v/>
      </c>
    </row>
    <row r="134" spans="1:7" x14ac:dyDescent="0.2">
      <c r="A134" s="51" t="str">
        <f t="array" aca="1" ref="A134" ca="1">IF(ROWS($1:134)&gt;SUBTOTAL(3,'Einzelwertung U12'!G$2:G$177),"",SMALL(IF(SUBTOTAL(3,INDIRECT("'Einzelwertung U12'!G"&amp;ROW($2:$177))),'Einzelwertung U12'!G$2:G$177),ROWS($1:134)))</f>
        <v/>
      </c>
      <c r="B134" s="51" t="str">
        <f t="array" aca="1" ref="B134" ca="1">IF(ROWS($1:134)&gt;SUBTOTAL(3,'Einzelwertung U12'!I$2:I$177),"",SMALL(IF(SUBTOTAL(3,INDIRECT("'Einzelwertung U12'!I"&amp;ROW($2:$177))),'Einzelwertung U12'!I$2:I$177),ROWS($1:134)))</f>
        <v/>
      </c>
      <c r="C134" s="51" t="str">
        <f t="array" aca="1" ref="C134" ca="1">IF(ROWS($1:134)&gt;SUBTOTAL(3,'Einzelwertung U12'!K$2:K$177),"",SMALL(IF(SUBTOTAL(3,INDIRECT("'Einzelwertung U12'!K"&amp;ROW($2:$177))),'Einzelwertung U12'!K$2:K$177),ROWS($1:134)))</f>
        <v/>
      </c>
      <c r="D134" s="51" t="str">
        <f t="array" aca="1" ref="D134" ca="1">IF(ROWS($1:134)&gt;SUBTOTAL(3,'Einzelwertung U12'!M$2:M$177),"",SMALL(IF(SUBTOTAL(3,INDIRECT("'Einzelwertung U12'!M"&amp;ROW($2:$177))),'Einzelwertung U12'!M$2:M$177),ROWS($1:134)))</f>
        <v/>
      </c>
      <c r="E134" s="51" t="str">
        <f t="array" aca="1" ref="E134" ca="1">IF(ROWS($1:134)&gt;SUBTOTAL(3,'Einzelwertung U12'!O$2:O$177),"",SMALL(IF(SUBTOTAL(3,INDIRECT("'Einzelwertung U12'!O"&amp;ROW($2:$177))),'Einzelwertung U12'!O$2:O$177),ROWS($1:134)))</f>
        <v/>
      </c>
      <c r="F134" s="51" t="str">
        <f t="array" aca="1" ref="F134" ca="1">IF(ROWS($1:134)&gt;SUBTOTAL(3,'Einzelwertung U12'!Q$2:Q$177),"",SMALL(IF(SUBTOTAL(3,INDIRECT("'Einzelwertung U12'!Q"&amp;ROW($2:$177))),'Einzelwertung U12'!Q$2:Q$177),ROWS($1:134)))</f>
        <v/>
      </c>
      <c r="G134" s="51" t="str">
        <f t="array" aca="1" ref="G134" ca="1">IF(ROWS($1:134)&gt;SUBTOTAL(3,'Einzelwertung U12'!S$2:S$177),"",IF(OR(A134&lt;&gt;"",B134&lt;&gt;"",C134&lt;&gt;"",D134&lt;&gt;"",E134&lt;&gt;"",F134&lt;&gt;""),SMALL(IF(SUBTOTAL(3,INDIRECT("'Einzelwertung U12'!S"&amp;ROW($2:$177))),'Einzelwertung U12'!S$2:S$177),ROWS($1:134)),""))</f>
        <v/>
      </c>
    </row>
    <row r="135" spans="1:7" x14ac:dyDescent="0.2">
      <c r="A135" s="51" t="str">
        <f t="array" aca="1" ref="A135" ca="1">IF(ROWS($1:135)&gt;SUBTOTAL(3,'Einzelwertung U12'!G$2:G$177),"",SMALL(IF(SUBTOTAL(3,INDIRECT("'Einzelwertung U12'!G"&amp;ROW($2:$177))),'Einzelwertung U12'!G$2:G$177),ROWS($1:135)))</f>
        <v/>
      </c>
      <c r="B135" s="51" t="str">
        <f t="array" aca="1" ref="B135" ca="1">IF(ROWS($1:135)&gt;SUBTOTAL(3,'Einzelwertung U12'!I$2:I$177),"",SMALL(IF(SUBTOTAL(3,INDIRECT("'Einzelwertung U12'!I"&amp;ROW($2:$177))),'Einzelwertung U12'!I$2:I$177),ROWS($1:135)))</f>
        <v/>
      </c>
      <c r="C135" s="51" t="str">
        <f t="array" aca="1" ref="C135" ca="1">IF(ROWS($1:135)&gt;SUBTOTAL(3,'Einzelwertung U12'!K$2:K$177),"",SMALL(IF(SUBTOTAL(3,INDIRECT("'Einzelwertung U12'!K"&amp;ROW($2:$177))),'Einzelwertung U12'!K$2:K$177),ROWS($1:135)))</f>
        <v/>
      </c>
      <c r="D135" s="51" t="str">
        <f t="array" aca="1" ref="D135" ca="1">IF(ROWS($1:135)&gt;SUBTOTAL(3,'Einzelwertung U12'!M$2:M$177),"",SMALL(IF(SUBTOTAL(3,INDIRECT("'Einzelwertung U12'!M"&amp;ROW($2:$177))),'Einzelwertung U12'!M$2:M$177),ROWS($1:135)))</f>
        <v/>
      </c>
      <c r="E135" s="51" t="str">
        <f t="array" aca="1" ref="E135" ca="1">IF(ROWS($1:135)&gt;SUBTOTAL(3,'Einzelwertung U12'!O$2:O$177),"",SMALL(IF(SUBTOTAL(3,INDIRECT("'Einzelwertung U12'!O"&amp;ROW($2:$177))),'Einzelwertung U12'!O$2:O$177),ROWS($1:135)))</f>
        <v/>
      </c>
      <c r="F135" s="51" t="str">
        <f t="array" aca="1" ref="F135" ca="1">IF(ROWS($1:135)&gt;SUBTOTAL(3,'Einzelwertung U12'!Q$2:Q$177),"",SMALL(IF(SUBTOTAL(3,INDIRECT("'Einzelwertung U12'!Q"&amp;ROW($2:$177))),'Einzelwertung U12'!Q$2:Q$177),ROWS($1:135)))</f>
        <v/>
      </c>
      <c r="G135" s="51" t="str">
        <f t="array" aca="1" ref="G135" ca="1">IF(ROWS($1:135)&gt;SUBTOTAL(3,'Einzelwertung U12'!S$2:S$177),"",IF(OR(A135&lt;&gt;"",B135&lt;&gt;"",C135&lt;&gt;"",D135&lt;&gt;"",E135&lt;&gt;"",F135&lt;&gt;""),SMALL(IF(SUBTOTAL(3,INDIRECT("'Einzelwertung U12'!S"&amp;ROW($2:$177))),'Einzelwertung U12'!S$2:S$177),ROWS($1:135)),""))</f>
        <v/>
      </c>
    </row>
    <row r="136" spans="1:7" x14ac:dyDescent="0.2">
      <c r="A136" s="51" t="str">
        <f t="array" aca="1" ref="A136" ca="1">IF(ROWS($1:136)&gt;SUBTOTAL(3,'Einzelwertung U12'!G$2:G$177),"",SMALL(IF(SUBTOTAL(3,INDIRECT("'Einzelwertung U12'!G"&amp;ROW($2:$177))),'Einzelwertung U12'!G$2:G$177),ROWS($1:136)))</f>
        <v/>
      </c>
      <c r="B136" s="51" t="str">
        <f t="array" aca="1" ref="B136" ca="1">IF(ROWS($1:136)&gt;SUBTOTAL(3,'Einzelwertung U12'!I$2:I$177),"",SMALL(IF(SUBTOTAL(3,INDIRECT("'Einzelwertung U12'!I"&amp;ROW($2:$177))),'Einzelwertung U12'!I$2:I$177),ROWS($1:136)))</f>
        <v/>
      </c>
      <c r="C136" s="51" t="str">
        <f t="array" aca="1" ref="C136" ca="1">IF(ROWS($1:136)&gt;SUBTOTAL(3,'Einzelwertung U12'!K$2:K$177),"",SMALL(IF(SUBTOTAL(3,INDIRECT("'Einzelwertung U12'!K"&amp;ROW($2:$177))),'Einzelwertung U12'!K$2:K$177),ROWS($1:136)))</f>
        <v/>
      </c>
      <c r="D136" s="51" t="str">
        <f t="array" aca="1" ref="D136" ca="1">IF(ROWS($1:136)&gt;SUBTOTAL(3,'Einzelwertung U12'!M$2:M$177),"",SMALL(IF(SUBTOTAL(3,INDIRECT("'Einzelwertung U12'!M"&amp;ROW($2:$177))),'Einzelwertung U12'!M$2:M$177),ROWS($1:136)))</f>
        <v/>
      </c>
      <c r="E136" s="51" t="str">
        <f t="array" aca="1" ref="E136" ca="1">IF(ROWS($1:136)&gt;SUBTOTAL(3,'Einzelwertung U12'!O$2:O$177),"",SMALL(IF(SUBTOTAL(3,INDIRECT("'Einzelwertung U12'!O"&amp;ROW($2:$177))),'Einzelwertung U12'!O$2:O$177),ROWS($1:136)))</f>
        <v/>
      </c>
      <c r="F136" s="51" t="str">
        <f t="array" aca="1" ref="F136" ca="1">IF(ROWS($1:136)&gt;SUBTOTAL(3,'Einzelwertung U12'!Q$2:Q$177),"",SMALL(IF(SUBTOTAL(3,INDIRECT("'Einzelwertung U12'!Q"&amp;ROW($2:$177))),'Einzelwertung U12'!Q$2:Q$177),ROWS($1:136)))</f>
        <v/>
      </c>
      <c r="G136" s="51" t="str">
        <f t="array" aca="1" ref="G136" ca="1">IF(ROWS($1:136)&gt;SUBTOTAL(3,'Einzelwertung U12'!S$2:S$177),"",IF(OR(A136&lt;&gt;"",B136&lt;&gt;"",C136&lt;&gt;"",D136&lt;&gt;"",E136&lt;&gt;"",F136&lt;&gt;""),SMALL(IF(SUBTOTAL(3,INDIRECT("'Einzelwertung U12'!S"&amp;ROW($2:$177))),'Einzelwertung U12'!S$2:S$177),ROWS($1:136)),""))</f>
        <v/>
      </c>
    </row>
    <row r="137" spans="1:7" x14ac:dyDescent="0.2">
      <c r="A137" s="51" t="str">
        <f t="array" aca="1" ref="A137" ca="1">IF(ROWS($1:137)&gt;SUBTOTAL(3,'Einzelwertung U12'!G$2:G$177),"",SMALL(IF(SUBTOTAL(3,INDIRECT("'Einzelwertung U12'!G"&amp;ROW($2:$177))),'Einzelwertung U12'!G$2:G$177),ROWS($1:137)))</f>
        <v/>
      </c>
      <c r="B137" s="51" t="str">
        <f t="array" aca="1" ref="B137" ca="1">IF(ROWS($1:137)&gt;SUBTOTAL(3,'Einzelwertung U12'!I$2:I$177),"",SMALL(IF(SUBTOTAL(3,INDIRECT("'Einzelwertung U12'!I"&amp;ROW($2:$177))),'Einzelwertung U12'!I$2:I$177),ROWS($1:137)))</f>
        <v/>
      </c>
      <c r="C137" s="51" t="str">
        <f t="array" aca="1" ref="C137" ca="1">IF(ROWS($1:137)&gt;SUBTOTAL(3,'Einzelwertung U12'!K$2:K$177),"",SMALL(IF(SUBTOTAL(3,INDIRECT("'Einzelwertung U12'!K"&amp;ROW($2:$177))),'Einzelwertung U12'!K$2:K$177),ROWS($1:137)))</f>
        <v/>
      </c>
      <c r="D137" s="51" t="str">
        <f t="array" aca="1" ref="D137" ca="1">IF(ROWS($1:137)&gt;SUBTOTAL(3,'Einzelwertung U12'!M$2:M$177),"",SMALL(IF(SUBTOTAL(3,INDIRECT("'Einzelwertung U12'!M"&amp;ROW($2:$177))),'Einzelwertung U12'!M$2:M$177),ROWS($1:137)))</f>
        <v/>
      </c>
      <c r="E137" s="51" t="str">
        <f t="array" aca="1" ref="E137" ca="1">IF(ROWS($1:137)&gt;SUBTOTAL(3,'Einzelwertung U12'!O$2:O$177),"",SMALL(IF(SUBTOTAL(3,INDIRECT("'Einzelwertung U12'!O"&amp;ROW($2:$177))),'Einzelwertung U12'!O$2:O$177),ROWS($1:137)))</f>
        <v/>
      </c>
      <c r="F137" s="51" t="str">
        <f t="array" aca="1" ref="F137" ca="1">IF(ROWS($1:137)&gt;SUBTOTAL(3,'Einzelwertung U12'!Q$2:Q$177),"",SMALL(IF(SUBTOTAL(3,INDIRECT("'Einzelwertung U12'!Q"&amp;ROW($2:$177))),'Einzelwertung U12'!Q$2:Q$177),ROWS($1:137)))</f>
        <v/>
      </c>
      <c r="G137" s="51" t="str">
        <f t="array" aca="1" ref="G137" ca="1">IF(ROWS($1:137)&gt;SUBTOTAL(3,'Einzelwertung U12'!S$2:S$177),"",IF(OR(A137&lt;&gt;"",B137&lt;&gt;"",C137&lt;&gt;"",D137&lt;&gt;"",E137&lt;&gt;"",F137&lt;&gt;""),SMALL(IF(SUBTOTAL(3,INDIRECT("'Einzelwertung U12'!S"&amp;ROW($2:$177))),'Einzelwertung U12'!S$2:S$177),ROWS($1:137)),""))</f>
        <v/>
      </c>
    </row>
    <row r="138" spans="1:7" x14ac:dyDescent="0.2">
      <c r="A138" s="51" t="str">
        <f t="array" aca="1" ref="A138" ca="1">IF(ROWS($1:138)&gt;SUBTOTAL(3,'Einzelwertung U12'!G$2:G$177),"",SMALL(IF(SUBTOTAL(3,INDIRECT("'Einzelwertung U12'!G"&amp;ROW($2:$177))),'Einzelwertung U12'!G$2:G$177),ROWS($1:138)))</f>
        <v/>
      </c>
      <c r="B138" s="51" t="str">
        <f t="array" aca="1" ref="B138" ca="1">IF(ROWS($1:138)&gt;SUBTOTAL(3,'Einzelwertung U12'!I$2:I$177),"",SMALL(IF(SUBTOTAL(3,INDIRECT("'Einzelwertung U12'!I"&amp;ROW($2:$177))),'Einzelwertung U12'!I$2:I$177),ROWS($1:138)))</f>
        <v/>
      </c>
      <c r="C138" s="51" t="str">
        <f t="array" aca="1" ref="C138" ca="1">IF(ROWS($1:138)&gt;SUBTOTAL(3,'Einzelwertung U12'!K$2:K$177),"",SMALL(IF(SUBTOTAL(3,INDIRECT("'Einzelwertung U12'!K"&amp;ROW($2:$177))),'Einzelwertung U12'!K$2:K$177),ROWS($1:138)))</f>
        <v/>
      </c>
      <c r="D138" s="51" t="str">
        <f t="array" aca="1" ref="D138" ca="1">IF(ROWS($1:138)&gt;SUBTOTAL(3,'Einzelwertung U12'!M$2:M$177),"",SMALL(IF(SUBTOTAL(3,INDIRECT("'Einzelwertung U12'!M"&amp;ROW($2:$177))),'Einzelwertung U12'!M$2:M$177),ROWS($1:138)))</f>
        <v/>
      </c>
      <c r="E138" s="51" t="str">
        <f t="array" aca="1" ref="E138" ca="1">IF(ROWS($1:138)&gt;SUBTOTAL(3,'Einzelwertung U12'!O$2:O$177),"",SMALL(IF(SUBTOTAL(3,INDIRECT("'Einzelwertung U12'!O"&amp;ROW($2:$177))),'Einzelwertung U12'!O$2:O$177),ROWS($1:138)))</f>
        <v/>
      </c>
      <c r="F138" s="51" t="str">
        <f t="array" aca="1" ref="F138" ca="1">IF(ROWS($1:138)&gt;SUBTOTAL(3,'Einzelwertung U12'!Q$2:Q$177),"",SMALL(IF(SUBTOTAL(3,INDIRECT("'Einzelwertung U12'!Q"&amp;ROW($2:$177))),'Einzelwertung U12'!Q$2:Q$177),ROWS($1:138)))</f>
        <v/>
      </c>
      <c r="G138" s="51" t="str">
        <f t="array" aca="1" ref="G138" ca="1">IF(ROWS($1:138)&gt;SUBTOTAL(3,'Einzelwertung U12'!S$2:S$177),"",IF(OR(A138&lt;&gt;"",B138&lt;&gt;"",C138&lt;&gt;"",D138&lt;&gt;"",E138&lt;&gt;"",F138&lt;&gt;""),SMALL(IF(SUBTOTAL(3,INDIRECT("'Einzelwertung U12'!S"&amp;ROW($2:$177))),'Einzelwertung U12'!S$2:S$177),ROWS($1:138)),""))</f>
        <v/>
      </c>
    </row>
    <row r="139" spans="1:7" x14ac:dyDescent="0.2">
      <c r="A139" s="51" t="str">
        <f t="array" aca="1" ref="A139" ca="1">IF(ROWS($1:139)&gt;SUBTOTAL(3,'Einzelwertung U12'!G$2:G$177),"",SMALL(IF(SUBTOTAL(3,INDIRECT("'Einzelwertung U12'!G"&amp;ROW($2:$177))),'Einzelwertung U12'!G$2:G$177),ROWS($1:139)))</f>
        <v/>
      </c>
      <c r="B139" s="51" t="str">
        <f t="array" aca="1" ref="B139" ca="1">IF(ROWS($1:139)&gt;SUBTOTAL(3,'Einzelwertung U12'!I$2:I$177),"",SMALL(IF(SUBTOTAL(3,INDIRECT("'Einzelwertung U12'!I"&amp;ROW($2:$177))),'Einzelwertung U12'!I$2:I$177),ROWS($1:139)))</f>
        <v/>
      </c>
      <c r="C139" s="51" t="str">
        <f t="array" aca="1" ref="C139" ca="1">IF(ROWS($1:139)&gt;SUBTOTAL(3,'Einzelwertung U12'!K$2:K$177),"",SMALL(IF(SUBTOTAL(3,INDIRECT("'Einzelwertung U12'!K"&amp;ROW($2:$177))),'Einzelwertung U12'!K$2:K$177),ROWS($1:139)))</f>
        <v/>
      </c>
      <c r="D139" s="51" t="str">
        <f t="array" aca="1" ref="D139" ca="1">IF(ROWS($1:139)&gt;SUBTOTAL(3,'Einzelwertung U12'!M$2:M$177),"",SMALL(IF(SUBTOTAL(3,INDIRECT("'Einzelwertung U12'!M"&amp;ROW($2:$177))),'Einzelwertung U12'!M$2:M$177),ROWS($1:139)))</f>
        <v/>
      </c>
      <c r="E139" s="51" t="str">
        <f t="array" aca="1" ref="E139" ca="1">IF(ROWS($1:139)&gt;SUBTOTAL(3,'Einzelwertung U12'!O$2:O$177),"",SMALL(IF(SUBTOTAL(3,INDIRECT("'Einzelwertung U12'!O"&amp;ROW($2:$177))),'Einzelwertung U12'!O$2:O$177),ROWS($1:139)))</f>
        <v/>
      </c>
      <c r="F139" s="51" t="str">
        <f t="array" aca="1" ref="F139" ca="1">IF(ROWS($1:139)&gt;SUBTOTAL(3,'Einzelwertung U12'!Q$2:Q$177),"",SMALL(IF(SUBTOTAL(3,INDIRECT("'Einzelwertung U12'!Q"&amp;ROW($2:$177))),'Einzelwertung U12'!Q$2:Q$177),ROWS($1:139)))</f>
        <v/>
      </c>
      <c r="G139" s="51" t="str">
        <f t="array" aca="1" ref="G139" ca="1">IF(ROWS($1:139)&gt;SUBTOTAL(3,'Einzelwertung U12'!S$2:S$177),"",IF(OR(A139&lt;&gt;"",B139&lt;&gt;"",C139&lt;&gt;"",D139&lt;&gt;"",E139&lt;&gt;"",F139&lt;&gt;""),SMALL(IF(SUBTOTAL(3,INDIRECT("'Einzelwertung U12'!S"&amp;ROW($2:$177))),'Einzelwertung U12'!S$2:S$177),ROWS($1:139)),""))</f>
        <v/>
      </c>
    </row>
    <row r="140" spans="1:7" x14ac:dyDescent="0.2">
      <c r="A140" s="51" t="str">
        <f t="array" aca="1" ref="A140" ca="1">IF(ROWS($1:140)&gt;SUBTOTAL(3,'Einzelwertung U12'!G$2:G$177),"",SMALL(IF(SUBTOTAL(3,INDIRECT("'Einzelwertung U12'!G"&amp;ROW($2:$177))),'Einzelwertung U12'!G$2:G$177),ROWS($1:140)))</f>
        <v/>
      </c>
      <c r="B140" s="51" t="str">
        <f t="array" aca="1" ref="B140" ca="1">IF(ROWS($1:140)&gt;SUBTOTAL(3,'Einzelwertung U12'!I$2:I$177),"",SMALL(IF(SUBTOTAL(3,INDIRECT("'Einzelwertung U12'!I"&amp;ROW($2:$177))),'Einzelwertung U12'!I$2:I$177),ROWS($1:140)))</f>
        <v/>
      </c>
      <c r="C140" s="51" t="str">
        <f t="array" aca="1" ref="C140" ca="1">IF(ROWS($1:140)&gt;SUBTOTAL(3,'Einzelwertung U12'!K$2:K$177),"",SMALL(IF(SUBTOTAL(3,INDIRECT("'Einzelwertung U12'!K"&amp;ROW($2:$177))),'Einzelwertung U12'!K$2:K$177),ROWS($1:140)))</f>
        <v/>
      </c>
      <c r="D140" s="51" t="str">
        <f t="array" aca="1" ref="D140" ca="1">IF(ROWS($1:140)&gt;SUBTOTAL(3,'Einzelwertung U12'!M$2:M$177),"",SMALL(IF(SUBTOTAL(3,INDIRECT("'Einzelwertung U12'!M"&amp;ROW($2:$177))),'Einzelwertung U12'!M$2:M$177),ROWS($1:140)))</f>
        <v/>
      </c>
      <c r="E140" s="51" t="str">
        <f t="array" aca="1" ref="E140" ca="1">IF(ROWS($1:140)&gt;SUBTOTAL(3,'Einzelwertung U12'!O$2:O$177),"",SMALL(IF(SUBTOTAL(3,INDIRECT("'Einzelwertung U12'!O"&amp;ROW($2:$177))),'Einzelwertung U12'!O$2:O$177),ROWS($1:140)))</f>
        <v/>
      </c>
      <c r="F140" s="51" t="str">
        <f t="array" aca="1" ref="F140" ca="1">IF(ROWS($1:140)&gt;SUBTOTAL(3,'Einzelwertung U12'!Q$2:Q$177),"",SMALL(IF(SUBTOTAL(3,INDIRECT("'Einzelwertung U12'!Q"&amp;ROW($2:$177))),'Einzelwertung U12'!Q$2:Q$177),ROWS($1:140)))</f>
        <v/>
      </c>
      <c r="G140" s="51" t="str">
        <f t="array" aca="1" ref="G140" ca="1">IF(ROWS($1:140)&gt;SUBTOTAL(3,'Einzelwertung U12'!S$2:S$177),"",IF(OR(A140&lt;&gt;"",B140&lt;&gt;"",C140&lt;&gt;"",D140&lt;&gt;"",E140&lt;&gt;"",F140&lt;&gt;""),SMALL(IF(SUBTOTAL(3,INDIRECT("'Einzelwertung U12'!S"&amp;ROW($2:$177))),'Einzelwertung U12'!S$2:S$177),ROWS($1:140)),""))</f>
        <v/>
      </c>
    </row>
    <row r="141" spans="1:7" x14ac:dyDescent="0.2">
      <c r="A141" s="51" t="str">
        <f t="array" aca="1" ref="A141" ca="1">IF(ROWS($1:141)&gt;SUBTOTAL(3,'Einzelwertung U12'!G$2:G$177),"",SMALL(IF(SUBTOTAL(3,INDIRECT("'Einzelwertung U12'!G"&amp;ROW($2:$177))),'Einzelwertung U12'!G$2:G$177),ROWS($1:141)))</f>
        <v/>
      </c>
      <c r="B141" s="51" t="str">
        <f t="array" aca="1" ref="B141" ca="1">IF(ROWS($1:141)&gt;SUBTOTAL(3,'Einzelwertung U12'!I$2:I$177),"",SMALL(IF(SUBTOTAL(3,INDIRECT("'Einzelwertung U12'!I"&amp;ROW($2:$177))),'Einzelwertung U12'!I$2:I$177),ROWS($1:141)))</f>
        <v/>
      </c>
      <c r="C141" s="51" t="str">
        <f t="array" aca="1" ref="C141" ca="1">IF(ROWS($1:141)&gt;SUBTOTAL(3,'Einzelwertung U12'!K$2:K$177),"",SMALL(IF(SUBTOTAL(3,INDIRECT("'Einzelwertung U12'!K"&amp;ROW($2:$177))),'Einzelwertung U12'!K$2:K$177),ROWS($1:141)))</f>
        <v/>
      </c>
      <c r="D141" s="51" t="str">
        <f t="array" aca="1" ref="D141" ca="1">IF(ROWS($1:141)&gt;SUBTOTAL(3,'Einzelwertung U12'!M$2:M$177),"",SMALL(IF(SUBTOTAL(3,INDIRECT("'Einzelwertung U12'!M"&amp;ROW($2:$177))),'Einzelwertung U12'!M$2:M$177),ROWS($1:141)))</f>
        <v/>
      </c>
      <c r="E141" s="51" t="str">
        <f t="array" aca="1" ref="E141" ca="1">IF(ROWS($1:141)&gt;SUBTOTAL(3,'Einzelwertung U12'!O$2:O$177),"",SMALL(IF(SUBTOTAL(3,INDIRECT("'Einzelwertung U12'!O"&amp;ROW($2:$177))),'Einzelwertung U12'!O$2:O$177),ROWS($1:141)))</f>
        <v/>
      </c>
      <c r="F141" s="51" t="str">
        <f t="array" aca="1" ref="F141" ca="1">IF(ROWS($1:141)&gt;SUBTOTAL(3,'Einzelwertung U12'!Q$2:Q$177),"",SMALL(IF(SUBTOTAL(3,INDIRECT("'Einzelwertung U12'!Q"&amp;ROW($2:$177))),'Einzelwertung U12'!Q$2:Q$177),ROWS($1:141)))</f>
        <v/>
      </c>
      <c r="G141" s="51" t="str">
        <f t="array" aca="1" ref="G141" ca="1">IF(ROWS($1:141)&gt;SUBTOTAL(3,'Einzelwertung U12'!S$2:S$177),"",IF(OR(A141&lt;&gt;"",B141&lt;&gt;"",C141&lt;&gt;"",D141&lt;&gt;"",E141&lt;&gt;"",F141&lt;&gt;""),SMALL(IF(SUBTOTAL(3,INDIRECT("'Einzelwertung U12'!S"&amp;ROW($2:$177))),'Einzelwertung U12'!S$2:S$177),ROWS($1:141)),""))</f>
        <v/>
      </c>
    </row>
    <row r="142" spans="1:7" x14ac:dyDescent="0.2">
      <c r="A142" s="51" t="str">
        <f t="array" aca="1" ref="A142" ca="1">IF(ROWS($1:142)&gt;SUBTOTAL(3,'Einzelwertung U12'!G$2:G$177),"",SMALL(IF(SUBTOTAL(3,INDIRECT("'Einzelwertung U12'!G"&amp;ROW($2:$177))),'Einzelwertung U12'!G$2:G$177),ROWS($1:142)))</f>
        <v/>
      </c>
      <c r="B142" s="51" t="str">
        <f t="array" aca="1" ref="B142" ca="1">IF(ROWS($1:142)&gt;SUBTOTAL(3,'Einzelwertung U12'!I$2:I$177),"",SMALL(IF(SUBTOTAL(3,INDIRECT("'Einzelwertung U12'!I"&amp;ROW($2:$177))),'Einzelwertung U12'!I$2:I$177),ROWS($1:142)))</f>
        <v/>
      </c>
      <c r="C142" s="51" t="str">
        <f t="array" aca="1" ref="C142" ca="1">IF(ROWS($1:142)&gt;SUBTOTAL(3,'Einzelwertung U12'!K$2:K$177),"",SMALL(IF(SUBTOTAL(3,INDIRECT("'Einzelwertung U12'!K"&amp;ROW($2:$177))),'Einzelwertung U12'!K$2:K$177),ROWS($1:142)))</f>
        <v/>
      </c>
      <c r="D142" s="51" t="str">
        <f t="array" aca="1" ref="D142" ca="1">IF(ROWS($1:142)&gt;SUBTOTAL(3,'Einzelwertung U12'!M$2:M$177),"",SMALL(IF(SUBTOTAL(3,INDIRECT("'Einzelwertung U12'!M"&amp;ROW($2:$177))),'Einzelwertung U12'!M$2:M$177),ROWS($1:142)))</f>
        <v/>
      </c>
      <c r="E142" s="51" t="str">
        <f t="array" aca="1" ref="E142" ca="1">IF(ROWS($1:142)&gt;SUBTOTAL(3,'Einzelwertung U12'!O$2:O$177),"",SMALL(IF(SUBTOTAL(3,INDIRECT("'Einzelwertung U12'!O"&amp;ROW($2:$177))),'Einzelwertung U12'!O$2:O$177),ROWS($1:142)))</f>
        <v/>
      </c>
      <c r="F142" s="51" t="str">
        <f t="array" aca="1" ref="F142" ca="1">IF(ROWS($1:142)&gt;SUBTOTAL(3,'Einzelwertung U12'!Q$2:Q$177),"",SMALL(IF(SUBTOTAL(3,INDIRECT("'Einzelwertung U12'!Q"&amp;ROW($2:$177))),'Einzelwertung U12'!Q$2:Q$177),ROWS($1:142)))</f>
        <v/>
      </c>
      <c r="G142" s="51" t="str">
        <f t="array" aca="1" ref="G142" ca="1">IF(ROWS($1:142)&gt;SUBTOTAL(3,'Einzelwertung U12'!S$2:S$177),"",IF(OR(A142&lt;&gt;"",B142&lt;&gt;"",C142&lt;&gt;"",D142&lt;&gt;"",E142&lt;&gt;"",F142&lt;&gt;""),SMALL(IF(SUBTOTAL(3,INDIRECT("'Einzelwertung U12'!S"&amp;ROW($2:$177))),'Einzelwertung U12'!S$2:S$177),ROWS($1:142)),""))</f>
        <v/>
      </c>
    </row>
    <row r="143" spans="1:7" x14ac:dyDescent="0.2">
      <c r="A143" s="51" t="str">
        <f t="array" aca="1" ref="A143" ca="1">IF(ROWS($1:143)&gt;SUBTOTAL(3,'Einzelwertung U12'!G$2:G$177),"",SMALL(IF(SUBTOTAL(3,INDIRECT("'Einzelwertung U12'!G"&amp;ROW($2:$177))),'Einzelwertung U12'!G$2:G$177),ROWS($1:143)))</f>
        <v/>
      </c>
      <c r="B143" s="51" t="str">
        <f t="array" aca="1" ref="B143" ca="1">IF(ROWS($1:143)&gt;SUBTOTAL(3,'Einzelwertung U12'!I$2:I$177),"",SMALL(IF(SUBTOTAL(3,INDIRECT("'Einzelwertung U12'!I"&amp;ROW($2:$177))),'Einzelwertung U12'!I$2:I$177),ROWS($1:143)))</f>
        <v/>
      </c>
      <c r="C143" s="51" t="str">
        <f t="array" aca="1" ref="C143" ca="1">IF(ROWS($1:143)&gt;SUBTOTAL(3,'Einzelwertung U12'!K$2:K$177),"",SMALL(IF(SUBTOTAL(3,INDIRECT("'Einzelwertung U12'!K"&amp;ROW($2:$177))),'Einzelwertung U12'!K$2:K$177),ROWS($1:143)))</f>
        <v/>
      </c>
      <c r="D143" s="51" t="str">
        <f t="array" aca="1" ref="D143" ca="1">IF(ROWS($1:143)&gt;SUBTOTAL(3,'Einzelwertung U12'!M$2:M$177),"",SMALL(IF(SUBTOTAL(3,INDIRECT("'Einzelwertung U12'!M"&amp;ROW($2:$177))),'Einzelwertung U12'!M$2:M$177),ROWS($1:143)))</f>
        <v/>
      </c>
      <c r="E143" s="51" t="str">
        <f t="array" aca="1" ref="E143" ca="1">IF(ROWS($1:143)&gt;SUBTOTAL(3,'Einzelwertung U12'!O$2:O$177),"",SMALL(IF(SUBTOTAL(3,INDIRECT("'Einzelwertung U12'!O"&amp;ROW($2:$177))),'Einzelwertung U12'!O$2:O$177),ROWS($1:143)))</f>
        <v/>
      </c>
      <c r="F143" s="51" t="str">
        <f t="array" aca="1" ref="F143" ca="1">IF(ROWS($1:143)&gt;SUBTOTAL(3,'Einzelwertung U12'!Q$2:Q$177),"",SMALL(IF(SUBTOTAL(3,INDIRECT("'Einzelwertung U12'!Q"&amp;ROW($2:$177))),'Einzelwertung U12'!Q$2:Q$177),ROWS($1:143)))</f>
        <v/>
      </c>
      <c r="G143" s="51" t="str">
        <f t="array" aca="1" ref="G143" ca="1">IF(ROWS($1:143)&gt;SUBTOTAL(3,'Einzelwertung U12'!S$2:S$177),"",IF(OR(A143&lt;&gt;"",B143&lt;&gt;"",C143&lt;&gt;"",D143&lt;&gt;"",E143&lt;&gt;"",F143&lt;&gt;""),SMALL(IF(SUBTOTAL(3,INDIRECT("'Einzelwertung U12'!S"&amp;ROW($2:$177))),'Einzelwertung U12'!S$2:S$177),ROWS($1:143)),""))</f>
        <v/>
      </c>
    </row>
    <row r="144" spans="1:7" x14ac:dyDescent="0.2">
      <c r="A144" s="51" t="str">
        <f t="array" aca="1" ref="A144" ca="1">IF(ROWS($1:144)&gt;SUBTOTAL(3,'Einzelwertung U12'!G$2:G$177),"",SMALL(IF(SUBTOTAL(3,INDIRECT("'Einzelwertung U12'!G"&amp;ROW($2:$177))),'Einzelwertung U12'!G$2:G$177),ROWS($1:144)))</f>
        <v/>
      </c>
      <c r="B144" s="51" t="str">
        <f t="array" aca="1" ref="B144" ca="1">IF(ROWS($1:144)&gt;SUBTOTAL(3,'Einzelwertung U12'!I$2:I$177),"",SMALL(IF(SUBTOTAL(3,INDIRECT("'Einzelwertung U12'!I"&amp;ROW($2:$177))),'Einzelwertung U12'!I$2:I$177),ROWS($1:144)))</f>
        <v/>
      </c>
      <c r="C144" s="51" t="str">
        <f t="array" aca="1" ref="C144" ca="1">IF(ROWS($1:144)&gt;SUBTOTAL(3,'Einzelwertung U12'!K$2:K$177),"",SMALL(IF(SUBTOTAL(3,INDIRECT("'Einzelwertung U12'!K"&amp;ROW($2:$177))),'Einzelwertung U12'!K$2:K$177),ROWS($1:144)))</f>
        <v/>
      </c>
      <c r="D144" s="51" t="str">
        <f t="array" aca="1" ref="D144" ca="1">IF(ROWS($1:144)&gt;SUBTOTAL(3,'Einzelwertung U12'!M$2:M$177),"",SMALL(IF(SUBTOTAL(3,INDIRECT("'Einzelwertung U12'!M"&amp;ROW($2:$177))),'Einzelwertung U12'!M$2:M$177),ROWS($1:144)))</f>
        <v/>
      </c>
      <c r="E144" s="51" t="str">
        <f t="array" aca="1" ref="E144" ca="1">IF(ROWS($1:144)&gt;SUBTOTAL(3,'Einzelwertung U12'!O$2:O$177),"",SMALL(IF(SUBTOTAL(3,INDIRECT("'Einzelwertung U12'!O"&amp;ROW($2:$177))),'Einzelwertung U12'!O$2:O$177),ROWS($1:144)))</f>
        <v/>
      </c>
      <c r="F144" s="51" t="str">
        <f t="array" aca="1" ref="F144" ca="1">IF(ROWS($1:144)&gt;SUBTOTAL(3,'Einzelwertung U12'!Q$2:Q$177),"",SMALL(IF(SUBTOTAL(3,INDIRECT("'Einzelwertung U12'!Q"&amp;ROW($2:$177))),'Einzelwertung U12'!Q$2:Q$177),ROWS($1:144)))</f>
        <v/>
      </c>
      <c r="G144" s="51" t="str">
        <f t="array" aca="1" ref="G144" ca="1">IF(ROWS($1:144)&gt;SUBTOTAL(3,'Einzelwertung U12'!S$2:S$177),"",IF(OR(A144&lt;&gt;"",B144&lt;&gt;"",C144&lt;&gt;"",D144&lt;&gt;"",E144&lt;&gt;"",F144&lt;&gt;""),SMALL(IF(SUBTOTAL(3,INDIRECT("'Einzelwertung U12'!S"&amp;ROW($2:$177))),'Einzelwertung U12'!S$2:S$177),ROWS($1:144)),""))</f>
        <v/>
      </c>
    </row>
    <row r="145" spans="1:7" x14ac:dyDescent="0.2">
      <c r="A145" s="51" t="str">
        <f t="array" aca="1" ref="A145" ca="1">IF(ROWS($1:145)&gt;SUBTOTAL(3,'Einzelwertung U12'!G$2:G$177),"",SMALL(IF(SUBTOTAL(3,INDIRECT("'Einzelwertung U12'!G"&amp;ROW($2:$177))),'Einzelwertung U12'!G$2:G$177),ROWS($1:145)))</f>
        <v/>
      </c>
      <c r="B145" s="51" t="str">
        <f t="array" aca="1" ref="B145" ca="1">IF(ROWS($1:145)&gt;SUBTOTAL(3,'Einzelwertung U12'!I$2:I$177),"",SMALL(IF(SUBTOTAL(3,INDIRECT("'Einzelwertung U12'!I"&amp;ROW($2:$177))),'Einzelwertung U12'!I$2:I$177),ROWS($1:145)))</f>
        <v/>
      </c>
      <c r="C145" s="51" t="str">
        <f t="array" aca="1" ref="C145" ca="1">IF(ROWS($1:145)&gt;SUBTOTAL(3,'Einzelwertung U12'!K$2:K$177),"",SMALL(IF(SUBTOTAL(3,INDIRECT("'Einzelwertung U12'!K"&amp;ROW($2:$177))),'Einzelwertung U12'!K$2:K$177),ROWS($1:145)))</f>
        <v/>
      </c>
      <c r="D145" s="51" t="str">
        <f t="array" aca="1" ref="D145" ca="1">IF(ROWS($1:145)&gt;SUBTOTAL(3,'Einzelwertung U12'!M$2:M$177),"",SMALL(IF(SUBTOTAL(3,INDIRECT("'Einzelwertung U12'!M"&amp;ROW($2:$177))),'Einzelwertung U12'!M$2:M$177),ROWS($1:145)))</f>
        <v/>
      </c>
      <c r="E145" s="51" t="str">
        <f t="array" aca="1" ref="E145" ca="1">IF(ROWS($1:145)&gt;SUBTOTAL(3,'Einzelwertung U12'!O$2:O$177),"",SMALL(IF(SUBTOTAL(3,INDIRECT("'Einzelwertung U12'!O"&amp;ROW($2:$177))),'Einzelwertung U12'!O$2:O$177),ROWS($1:145)))</f>
        <v/>
      </c>
      <c r="F145" s="51" t="str">
        <f t="array" aca="1" ref="F145" ca="1">IF(ROWS($1:145)&gt;SUBTOTAL(3,'Einzelwertung U12'!Q$2:Q$177),"",SMALL(IF(SUBTOTAL(3,INDIRECT("'Einzelwertung U12'!Q"&amp;ROW($2:$177))),'Einzelwertung U12'!Q$2:Q$177),ROWS($1:145)))</f>
        <v/>
      </c>
      <c r="G145" s="51" t="str">
        <f t="array" aca="1" ref="G145" ca="1">IF(ROWS($1:145)&gt;SUBTOTAL(3,'Einzelwertung U12'!S$2:S$177),"",IF(OR(A145&lt;&gt;"",B145&lt;&gt;"",C145&lt;&gt;"",D145&lt;&gt;"",E145&lt;&gt;"",F145&lt;&gt;""),SMALL(IF(SUBTOTAL(3,INDIRECT("'Einzelwertung U12'!S"&amp;ROW($2:$177))),'Einzelwertung U12'!S$2:S$177),ROWS($1:145)),""))</f>
        <v/>
      </c>
    </row>
    <row r="146" spans="1:7" x14ac:dyDescent="0.2">
      <c r="A146" s="51" t="str">
        <f t="array" aca="1" ref="A146" ca="1">IF(ROWS($1:146)&gt;SUBTOTAL(3,'Einzelwertung U12'!G$2:G$177),"",SMALL(IF(SUBTOTAL(3,INDIRECT("'Einzelwertung U12'!G"&amp;ROW($2:$177))),'Einzelwertung U12'!G$2:G$177),ROWS($1:146)))</f>
        <v/>
      </c>
      <c r="B146" s="51" t="str">
        <f t="array" aca="1" ref="B146" ca="1">IF(ROWS($1:146)&gt;SUBTOTAL(3,'Einzelwertung U12'!I$2:I$177),"",SMALL(IF(SUBTOTAL(3,INDIRECT("'Einzelwertung U12'!I"&amp;ROW($2:$177))),'Einzelwertung U12'!I$2:I$177),ROWS($1:146)))</f>
        <v/>
      </c>
      <c r="C146" s="51" t="str">
        <f t="array" aca="1" ref="C146" ca="1">IF(ROWS($1:146)&gt;SUBTOTAL(3,'Einzelwertung U12'!K$2:K$177),"",SMALL(IF(SUBTOTAL(3,INDIRECT("'Einzelwertung U12'!K"&amp;ROW($2:$177))),'Einzelwertung U12'!K$2:K$177),ROWS($1:146)))</f>
        <v/>
      </c>
      <c r="D146" s="51" t="str">
        <f t="array" aca="1" ref="D146" ca="1">IF(ROWS($1:146)&gt;SUBTOTAL(3,'Einzelwertung U12'!M$2:M$177),"",SMALL(IF(SUBTOTAL(3,INDIRECT("'Einzelwertung U12'!M"&amp;ROW($2:$177))),'Einzelwertung U12'!M$2:M$177),ROWS($1:146)))</f>
        <v/>
      </c>
      <c r="E146" s="51" t="str">
        <f t="array" aca="1" ref="E146" ca="1">IF(ROWS($1:146)&gt;SUBTOTAL(3,'Einzelwertung U12'!O$2:O$177),"",SMALL(IF(SUBTOTAL(3,INDIRECT("'Einzelwertung U12'!O"&amp;ROW($2:$177))),'Einzelwertung U12'!O$2:O$177),ROWS($1:146)))</f>
        <v/>
      </c>
      <c r="F146" s="51" t="str">
        <f t="array" aca="1" ref="F146" ca="1">IF(ROWS($1:146)&gt;SUBTOTAL(3,'Einzelwertung U12'!Q$2:Q$177),"",SMALL(IF(SUBTOTAL(3,INDIRECT("'Einzelwertung U12'!Q"&amp;ROW($2:$177))),'Einzelwertung U12'!Q$2:Q$177),ROWS($1:146)))</f>
        <v/>
      </c>
      <c r="G146" s="51" t="str">
        <f t="array" aca="1" ref="G146" ca="1">IF(ROWS($1:146)&gt;SUBTOTAL(3,'Einzelwertung U12'!S$2:S$177),"",IF(OR(A146&lt;&gt;"",B146&lt;&gt;"",C146&lt;&gt;"",D146&lt;&gt;"",E146&lt;&gt;"",F146&lt;&gt;""),SMALL(IF(SUBTOTAL(3,INDIRECT("'Einzelwertung U12'!S"&amp;ROW($2:$177))),'Einzelwertung U12'!S$2:S$177),ROWS($1:146)),""))</f>
        <v/>
      </c>
    </row>
    <row r="147" spans="1:7" x14ac:dyDescent="0.2">
      <c r="A147" s="51" t="str">
        <f t="array" aca="1" ref="A147" ca="1">IF(ROWS($1:147)&gt;SUBTOTAL(3,'Einzelwertung U12'!G$2:G$177),"",SMALL(IF(SUBTOTAL(3,INDIRECT("'Einzelwertung U12'!G"&amp;ROW($2:$177))),'Einzelwertung U12'!G$2:G$177),ROWS($1:147)))</f>
        <v/>
      </c>
      <c r="B147" s="51" t="str">
        <f t="array" aca="1" ref="B147" ca="1">IF(ROWS($1:147)&gt;SUBTOTAL(3,'Einzelwertung U12'!I$2:I$177),"",SMALL(IF(SUBTOTAL(3,INDIRECT("'Einzelwertung U12'!I"&amp;ROW($2:$177))),'Einzelwertung U12'!I$2:I$177),ROWS($1:147)))</f>
        <v/>
      </c>
      <c r="C147" s="51" t="str">
        <f t="array" aca="1" ref="C147" ca="1">IF(ROWS($1:147)&gt;SUBTOTAL(3,'Einzelwertung U12'!K$2:K$177),"",SMALL(IF(SUBTOTAL(3,INDIRECT("'Einzelwertung U12'!K"&amp;ROW($2:$177))),'Einzelwertung U12'!K$2:K$177),ROWS($1:147)))</f>
        <v/>
      </c>
      <c r="D147" s="51" t="str">
        <f t="array" aca="1" ref="D147" ca="1">IF(ROWS($1:147)&gt;SUBTOTAL(3,'Einzelwertung U12'!M$2:M$177),"",SMALL(IF(SUBTOTAL(3,INDIRECT("'Einzelwertung U12'!M"&amp;ROW($2:$177))),'Einzelwertung U12'!M$2:M$177),ROWS($1:147)))</f>
        <v/>
      </c>
      <c r="E147" s="51" t="str">
        <f t="array" aca="1" ref="E147" ca="1">IF(ROWS($1:147)&gt;SUBTOTAL(3,'Einzelwertung U12'!O$2:O$177),"",SMALL(IF(SUBTOTAL(3,INDIRECT("'Einzelwertung U12'!O"&amp;ROW($2:$177))),'Einzelwertung U12'!O$2:O$177),ROWS($1:147)))</f>
        <v/>
      </c>
      <c r="F147" s="51" t="str">
        <f t="array" aca="1" ref="F147" ca="1">IF(ROWS($1:147)&gt;SUBTOTAL(3,'Einzelwertung U12'!Q$2:Q$177),"",SMALL(IF(SUBTOTAL(3,INDIRECT("'Einzelwertung U12'!Q"&amp;ROW($2:$177))),'Einzelwertung U12'!Q$2:Q$177),ROWS($1:147)))</f>
        <v/>
      </c>
      <c r="G147" s="51" t="str">
        <f t="array" aca="1" ref="G147" ca="1">IF(ROWS($1:147)&gt;SUBTOTAL(3,'Einzelwertung U12'!S$2:S$177),"",IF(OR(A147&lt;&gt;"",B147&lt;&gt;"",C147&lt;&gt;"",D147&lt;&gt;"",E147&lt;&gt;"",F147&lt;&gt;""),SMALL(IF(SUBTOTAL(3,INDIRECT("'Einzelwertung U12'!S"&amp;ROW($2:$177))),'Einzelwertung U12'!S$2:S$177),ROWS($1:147)),""))</f>
        <v/>
      </c>
    </row>
    <row r="148" spans="1:7" x14ac:dyDescent="0.2">
      <c r="A148" s="51" t="str">
        <f t="array" aca="1" ref="A148" ca="1">IF(ROWS($1:148)&gt;SUBTOTAL(3,'Einzelwertung U12'!G$2:G$177),"",SMALL(IF(SUBTOTAL(3,INDIRECT("'Einzelwertung U12'!G"&amp;ROW($2:$177))),'Einzelwertung U12'!G$2:G$177),ROWS($1:148)))</f>
        <v/>
      </c>
      <c r="B148" s="51" t="str">
        <f t="array" aca="1" ref="B148" ca="1">IF(ROWS($1:148)&gt;SUBTOTAL(3,'Einzelwertung U12'!I$2:I$177),"",SMALL(IF(SUBTOTAL(3,INDIRECT("'Einzelwertung U12'!I"&amp;ROW($2:$177))),'Einzelwertung U12'!I$2:I$177),ROWS($1:148)))</f>
        <v/>
      </c>
      <c r="C148" s="51" t="str">
        <f t="array" aca="1" ref="C148" ca="1">IF(ROWS($1:148)&gt;SUBTOTAL(3,'Einzelwertung U12'!K$2:K$177),"",SMALL(IF(SUBTOTAL(3,INDIRECT("'Einzelwertung U12'!K"&amp;ROW($2:$177))),'Einzelwertung U12'!K$2:K$177),ROWS($1:148)))</f>
        <v/>
      </c>
      <c r="D148" s="51" t="str">
        <f t="array" aca="1" ref="D148" ca="1">IF(ROWS($1:148)&gt;SUBTOTAL(3,'Einzelwertung U12'!M$2:M$177),"",SMALL(IF(SUBTOTAL(3,INDIRECT("'Einzelwertung U12'!M"&amp;ROW($2:$177))),'Einzelwertung U12'!M$2:M$177),ROWS($1:148)))</f>
        <v/>
      </c>
      <c r="E148" s="51" t="str">
        <f t="array" aca="1" ref="E148" ca="1">IF(ROWS($1:148)&gt;SUBTOTAL(3,'Einzelwertung U12'!O$2:O$177),"",SMALL(IF(SUBTOTAL(3,INDIRECT("'Einzelwertung U12'!O"&amp;ROW($2:$177))),'Einzelwertung U12'!O$2:O$177),ROWS($1:148)))</f>
        <v/>
      </c>
      <c r="F148" s="51" t="str">
        <f t="array" aca="1" ref="F148" ca="1">IF(ROWS($1:148)&gt;SUBTOTAL(3,'Einzelwertung U12'!Q$2:Q$177),"",SMALL(IF(SUBTOTAL(3,INDIRECT("'Einzelwertung U12'!Q"&amp;ROW($2:$177))),'Einzelwertung U12'!Q$2:Q$177),ROWS($1:148)))</f>
        <v/>
      </c>
      <c r="G148" s="51" t="str">
        <f t="array" aca="1" ref="G148" ca="1">IF(ROWS($1:148)&gt;SUBTOTAL(3,'Einzelwertung U12'!S$2:S$177),"",IF(OR(A148&lt;&gt;"",B148&lt;&gt;"",C148&lt;&gt;"",D148&lt;&gt;"",E148&lt;&gt;"",F148&lt;&gt;""),SMALL(IF(SUBTOTAL(3,INDIRECT("'Einzelwertung U12'!S"&amp;ROW($2:$177))),'Einzelwertung U12'!S$2:S$177),ROWS($1:148)),""))</f>
        <v/>
      </c>
    </row>
    <row r="149" spans="1:7" x14ac:dyDescent="0.2">
      <c r="A149" s="51" t="str">
        <f t="array" aca="1" ref="A149" ca="1">IF(ROWS($1:149)&gt;SUBTOTAL(3,'Einzelwertung U12'!G$2:G$177),"",SMALL(IF(SUBTOTAL(3,INDIRECT("'Einzelwertung U12'!G"&amp;ROW($2:$177))),'Einzelwertung U12'!G$2:G$177),ROWS($1:149)))</f>
        <v/>
      </c>
      <c r="B149" s="51" t="str">
        <f t="array" aca="1" ref="B149" ca="1">IF(ROWS($1:149)&gt;SUBTOTAL(3,'Einzelwertung U12'!I$2:I$177),"",SMALL(IF(SUBTOTAL(3,INDIRECT("'Einzelwertung U12'!I"&amp;ROW($2:$177))),'Einzelwertung U12'!I$2:I$177),ROWS($1:149)))</f>
        <v/>
      </c>
      <c r="C149" s="51" t="str">
        <f t="array" aca="1" ref="C149" ca="1">IF(ROWS($1:149)&gt;SUBTOTAL(3,'Einzelwertung U12'!K$2:K$177),"",SMALL(IF(SUBTOTAL(3,INDIRECT("'Einzelwertung U12'!K"&amp;ROW($2:$177))),'Einzelwertung U12'!K$2:K$177),ROWS($1:149)))</f>
        <v/>
      </c>
      <c r="D149" s="51" t="str">
        <f t="array" aca="1" ref="D149" ca="1">IF(ROWS($1:149)&gt;SUBTOTAL(3,'Einzelwertung U12'!M$2:M$177),"",SMALL(IF(SUBTOTAL(3,INDIRECT("'Einzelwertung U12'!M"&amp;ROW($2:$177))),'Einzelwertung U12'!M$2:M$177),ROWS($1:149)))</f>
        <v/>
      </c>
      <c r="E149" s="51" t="str">
        <f t="array" aca="1" ref="E149" ca="1">IF(ROWS($1:149)&gt;SUBTOTAL(3,'Einzelwertung U12'!O$2:O$177),"",SMALL(IF(SUBTOTAL(3,INDIRECT("'Einzelwertung U12'!O"&amp;ROW($2:$177))),'Einzelwertung U12'!O$2:O$177),ROWS($1:149)))</f>
        <v/>
      </c>
      <c r="F149" s="51" t="str">
        <f t="array" aca="1" ref="F149" ca="1">IF(ROWS($1:149)&gt;SUBTOTAL(3,'Einzelwertung U12'!Q$2:Q$177),"",SMALL(IF(SUBTOTAL(3,INDIRECT("'Einzelwertung U12'!Q"&amp;ROW($2:$177))),'Einzelwertung U12'!Q$2:Q$177),ROWS($1:149)))</f>
        <v/>
      </c>
      <c r="G149" s="51" t="str">
        <f t="array" aca="1" ref="G149" ca="1">IF(ROWS($1:149)&gt;SUBTOTAL(3,'Einzelwertung U12'!S$2:S$177),"",IF(OR(A149&lt;&gt;"",B149&lt;&gt;"",C149&lt;&gt;"",D149&lt;&gt;"",E149&lt;&gt;"",F149&lt;&gt;""),SMALL(IF(SUBTOTAL(3,INDIRECT("'Einzelwertung U12'!S"&amp;ROW($2:$177))),'Einzelwertung U12'!S$2:S$177),ROWS($1:149)),""))</f>
        <v/>
      </c>
    </row>
    <row r="150" spans="1:7" x14ac:dyDescent="0.2">
      <c r="A150" s="51" t="str">
        <f t="array" aca="1" ref="A150" ca="1">IF(ROWS($1:150)&gt;SUBTOTAL(3,'Einzelwertung U12'!G$2:G$177),"",SMALL(IF(SUBTOTAL(3,INDIRECT("'Einzelwertung U12'!G"&amp;ROW($2:$177))),'Einzelwertung U12'!G$2:G$177),ROWS($1:150)))</f>
        <v/>
      </c>
      <c r="B150" s="51" t="str">
        <f t="array" aca="1" ref="B150" ca="1">IF(ROWS($1:150)&gt;SUBTOTAL(3,'Einzelwertung U12'!I$2:I$177),"",SMALL(IF(SUBTOTAL(3,INDIRECT("'Einzelwertung U12'!I"&amp;ROW($2:$177))),'Einzelwertung U12'!I$2:I$177),ROWS($1:150)))</f>
        <v/>
      </c>
      <c r="C150" s="51" t="str">
        <f t="array" aca="1" ref="C150" ca="1">IF(ROWS($1:150)&gt;SUBTOTAL(3,'Einzelwertung U12'!K$2:K$177),"",SMALL(IF(SUBTOTAL(3,INDIRECT("'Einzelwertung U12'!K"&amp;ROW($2:$177))),'Einzelwertung U12'!K$2:K$177),ROWS($1:150)))</f>
        <v/>
      </c>
      <c r="D150" s="51" t="str">
        <f t="array" aca="1" ref="D150" ca="1">IF(ROWS($1:150)&gt;SUBTOTAL(3,'Einzelwertung U12'!M$2:M$177),"",SMALL(IF(SUBTOTAL(3,INDIRECT("'Einzelwertung U12'!M"&amp;ROW($2:$177))),'Einzelwertung U12'!M$2:M$177),ROWS($1:150)))</f>
        <v/>
      </c>
      <c r="E150" s="51" t="str">
        <f t="array" aca="1" ref="E150" ca="1">IF(ROWS($1:150)&gt;SUBTOTAL(3,'Einzelwertung U12'!O$2:O$177),"",SMALL(IF(SUBTOTAL(3,INDIRECT("'Einzelwertung U12'!O"&amp;ROW($2:$177))),'Einzelwertung U12'!O$2:O$177),ROWS($1:150)))</f>
        <v/>
      </c>
      <c r="F150" s="51" t="str">
        <f t="array" aca="1" ref="F150" ca="1">IF(ROWS($1:150)&gt;SUBTOTAL(3,'Einzelwertung U12'!Q$2:Q$177),"",SMALL(IF(SUBTOTAL(3,INDIRECT("'Einzelwertung U12'!Q"&amp;ROW($2:$177))),'Einzelwertung U12'!Q$2:Q$177),ROWS($1:150)))</f>
        <v/>
      </c>
      <c r="G150" s="51" t="str">
        <f t="array" aca="1" ref="G150" ca="1">IF(ROWS($1:150)&gt;SUBTOTAL(3,'Einzelwertung U12'!S$2:S$177),"",IF(OR(A150&lt;&gt;"",B150&lt;&gt;"",C150&lt;&gt;"",D150&lt;&gt;"",E150&lt;&gt;"",F150&lt;&gt;""),SMALL(IF(SUBTOTAL(3,INDIRECT("'Einzelwertung U12'!S"&amp;ROW($2:$177))),'Einzelwertung U12'!S$2:S$177),ROWS($1:150)),""))</f>
        <v/>
      </c>
    </row>
    <row r="151" spans="1:7" x14ac:dyDescent="0.2">
      <c r="A151" s="51" t="str">
        <f t="array" aca="1" ref="A151" ca="1">IF(ROWS($1:151)&gt;SUBTOTAL(3,'Einzelwertung U12'!G$2:G$177),"",SMALL(IF(SUBTOTAL(3,INDIRECT("'Einzelwertung U12'!G"&amp;ROW($2:$177))),'Einzelwertung U12'!G$2:G$177),ROWS($1:151)))</f>
        <v/>
      </c>
      <c r="B151" s="51" t="str">
        <f t="array" aca="1" ref="B151" ca="1">IF(ROWS($1:151)&gt;SUBTOTAL(3,'Einzelwertung U12'!I$2:I$177),"",SMALL(IF(SUBTOTAL(3,INDIRECT("'Einzelwertung U12'!I"&amp;ROW($2:$177))),'Einzelwertung U12'!I$2:I$177),ROWS($1:151)))</f>
        <v/>
      </c>
      <c r="C151" s="51" t="str">
        <f t="array" aca="1" ref="C151" ca="1">IF(ROWS($1:151)&gt;SUBTOTAL(3,'Einzelwertung U12'!K$2:K$177),"",SMALL(IF(SUBTOTAL(3,INDIRECT("'Einzelwertung U12'!K"&amp;ROW($2:$177))),'Einzelwertung U12'!K$2:K$177),ROWS($1:151)))</f>
        <v/>
      </c>
      <c r="D151" s="51" t="str">
        <f t="array" aca="1" ref="D151" ca="1">IF(ROWS($1:151)&gt;SUBTOTAL(3,'Einzelwertung U12'!M$2:M$177),"",SMALL(IF(SUBTOTAL(3,INDIRECT("'Einzelwertung U12'!M"&amp;ROW($2:$177))),'Einzelwertung U12'!M$2:M$177),ROWS($1:151)))</f>
        <v/>
      </c>
      <c r="E151" s="51" t="str">
        <f t="array" aca="1" ref="E151" ca="1">IF(ROWS($1:151)&gt;SUBTOTAL(3,'Einzelwertung U12'!O$2:O$177),"",SMALL(IF(SUBTOTAL(3,INDIRECT("'Einzelwertung U12'!O"&amp;ROW($2:$177))),'Einzelwertung U12'!O$2:O$177),ROWS($1:151)))</f>
        <v/>
      </c>
      <c r="F151" s="51" t="str">
        <f t="array" aca="1" ref="F151" ca="1">IF(ROWS($1:151)&gt;SUBTOTAL(3,'Einzelwertung U12'!Q$2:Q$177),"",SMALL(IF(SUBTOTAL(3,INDIRECT("'Einzelwertung U12'!Q"&amp;ROW($2:$177))),'Einzelwertung U12'!Q$2:Q$177),ROWS($1:151)))</f>
        <v/>
      </c>
      <c r="G151" s="51" t="str">
        <f t="array" aca="1" ref="G151" ca="1">IF(ROWS($1:151)&gt;SUBTOTAL(3,'Einzelwertung U12'!S$2:S$177),"",IF(OR(A151&lt;&gt;"",B151&lt;&gt;"",C151&lt;&gt;"",D151&lt;&gt;"",E151&lt;&gt;"",F151&lt;&gt;""),SMALL(IF(SUBTOTAL(3,INDIRECT("'Einzelwertung U12'!S"&amp;ROW($2:$177))),'Einzelwertung U12'!S$2:S$177),ROWS($1:151)),""))</f>
        <v/>
      </c>
    </row>
    <row r="152" spans="1:7" x14ac:dyDescent="0.2">
      <c r="A152" s="51" t="str">
        <f t="array" aca="1" ref="A152" ca="1">IF(ROWS($1:152)&gt;SUBTOTAL(3,'Einzelwertung U12'!G$2:G$177),"",SMALL(IF(SUBTOTAL(3,INDIRECT("'Einzelwertung U12'!G"&amp;ROW($2:$177))),'Einzelwertung U12'!G$2:G$177),ROWS($1:152)))</f>
        <v/>
      </c>
      <c r="B152" s="51" t="str">
        <f t="array" aca="1" ref="B152" ca="1">IF(ROWS($1:152)&gt;SUBTOTAL(3,'Einzelwertung U12'!I$2:I$177),"",SMALL(IF(SUBTOTAL(3,INDIRECT("'Einzelwertung U12'!I"&amp;ROW($2:$177))),'Einzelwertung U12'!I$2:I$177),ROWS($1:152)))</f>
        <v/>
      </c>
      <c r="C152" s="51" t="str">
        <f t="array" aca="1" ref="C152" ca="1">IF(ROWS($1:152)&gt;SUBTOTAL(3,'Einzelwertung U12'!K$2:K$177),"",SMALL(IF(SUBTOTAL(3,INDIRECT("'Einzelwertung U12'!K"&amp;ROW($2:$177))),'Einzelwertung U12'!K$2:K$177),ROWS($1:152)))</f>
        <v/>
      </c>
      <c r="D152" s="51" t="str">
        <f t="array" aca="1" ref="D152" ca="1">IF(ROWS($1:152)&gt;SUBTOTAL(3,'Einzelwertung U12'!M$2:M$177),"",SMALL(IF(SUBTOTAL(3,INDIRECT("'Einzelwertung U12'!M"&amp;ROW($2:$177))),'Einzelwertung U12'!M$2:M$177),ROWS($1:152)))</f>
        <v/>
      </c>
      <c r="E152" s="51" t="str">
        <f t="array" aca="1" ref="E152" ca="1">IF(ROWS($1:152)&gt;SUBTOTAL(3,'Einzelwertung U12'!O$2:O$177),"",SMALL(IF(SUBTOTAL(3,INDIRECT("'Einzelwertung U12'!O"&amp;ROW($2:$177))),'Einzelwertung U12'!O$2:O$177),ROWS($1:152)))</f>
        <v/>
      </c>
      <c r="F152" s="51" t="str">
        <f t="array" aca="1" ref="F152" ca="1">IF(ROWS($1:152)&gt;SUBTOTAL(3,'Einzelwertung U12'!Q$2:Q$177),"",SMALL(IF(SUBTOTAL(3,INDIRECT("'Einzelwertung U12'!Q"&amp;ROW($2:$177))),'Einzelwertung U12'!Q$2:Q$177),ROWS($1:152)))</f>
        <v/>
      </c>
      <c r="G152" s="51" t="str">
        <f t="array" aca="1" ref="G152" ca="1">IF(ROWS($1:152)&gt;SUBTOTAL(3,'Einzelwertung U12'!S$2:S$177),"",IF(OR(A152&lt;&gt;"",B152&lt;&gt;"",C152&lt;&gt;"",D152&lt;&gt;"",E152&lt;&gt;"",F152&lt;&gt;""),SMALL(IF(SUBTOTAL(3,INDIRECT("'Einzelwertung U12'!S"&amp;ROW($2:$177))),'Einzelwertung U12'!S$2:S$177),ROWS($1:152)),""))</f>
        <v/>
      </c>
    </row>
    <row r="153" spans="1:7" x14ac:dyDescent="0.2">
      <c r="A153" s="51" t="str">
        <f t="array" aca="1" ref="A153" ca="1">IF(ROWS($1:153)&gt;SUBTOTAL(3,'Einzelwertung U12'!G$2:G$177),"",SMALL(IF(SUBTOTAL(3,INDIRECT("'Einzelwertung U12'!G"&amp;ROW($2:$177))),'Einzelwertung U12'!G$2:G$177),ROWS($1:153)))</f>
        <v/>
      </c>
      <c r="B153" s="51" t="str">
        <f t="array" aca="1" ref="B153" ca="1">IF(ROWS($1:153)&gt;SUBTOTAL(3,'Einzelwertung U12'!I$2:I$177),"",SMALL(IF(SUBTOTAL(3,INDIRECT("'Einzelwertung U12'!I"&amp;ROW($2:$177))),'Einzelwertung U12'!I$2:I$177),ROWS($1:153)))</f>
        <v/>
      </c>
      <c r="C153" s="51" t="str">
        <f t="array" aca="1" ref="C153" ca="1">IF(ROWS($1:153)&gt;SUBTOTAL(3,'Einzelwertung U12'!K$2:K$177),"",SMALL(IF(SUBTOTAL(3,INDIRECT("'Einzelwertung U12'!K"&amp;ROW($2:$177))),'Einzelwertung U12'!K$2:K$177),ROWS($1:153)))</f>
        <v/>
      </c>
      <c r="D153" s="51" t="str">
        <f t="array" aca="1" ref="D153" ca="1">IF(ROWS($1:153)&gt;SUBTOTAL(3,'Einzelwertung U12'!M$2:M$177),"",SMALL(IF(SUBTOTAL(3,INDIRECT("'Einzelwertung U12'!M"&amp;ROW($2:$177))),'Einzelwertung U12'!M$2:M$177),ROWS($1:153)))</f>
        <v/>
      </c>
      <c r="E153" s="51" t="str">
        <f t="array" aca="1" ref="E153" ca="1">IF(ROWS($1:153)&gt;SUBTOTAL(3,'Einzelwertung U12'!O$2:O$177),"",SMALL(IF(SUBTOTAL(3,INDIRECT("'Einzelwertung U12'!O"&amp;ROW($2:$177))),'Einzelwertung U12'!O$2:O$177),ROWS($1:153)))</f>
        <v/>
      </c>
      <c r="F153" s="51" t="str">
        <f t="array" aca="1" ref="F153" ca="1">IF(ROWS($1:153)&gt;SUBTOTAL(3,'Einzelwertung U12'!Q$2:Q$177),"",SMALL(IF(SUBTOTAL(3,INDIRECT("'Einzelwertung U12'!Q"&amp;ROW($2:$177))),'Einzelwertung U12'!Q$2:Q$177),ROWS($1:153)))</f>
        <v/>
      </c>
      <c r="G153" s="51" t="str">
        <f t="array" aca="1" ref="G153" ca="1">IF(ROWS($1:153)&gt;SUBTOTAL(3,'Einzelwertung U12'!S$2:S$177),"",IF(OR(A153&lt;&gt;"",B153&lt;&gt;"",C153&lt;&gt;"",D153&lt;&gt;"",E153&lt;&gt;"",F153&lt;&gt;""),SMALL(IF(SUBTOTAL(3,INDIRECT("'Einzelwertung U12'!S"&amp;ROW($2:$177))),'Einzelwertung U12'!S$2:S$177),ROWS($1:153)),""))</f>
        <v/>
      </c>
    </row>
    <row r="154" spans="1:7" x14ac:dyDescent="0.2">
      <c r="A154" s="51" t="str">
        <f t="array" aca="1" ref="A154" ca="1">IF(ROWS($1:154)&gt;SUBTOTAL(3,'Einzelwertung U12'!G$2:G$177),"",SMALL(IF(SUBTOTAL(3,INDIRECT("'Einzelwertung U12'!G"&amp;ROW($2:$177))),'Einzelwertung U12'!G$2:G$177),ROWS($1:154)))</f>
        <v/>
      </c>
      <c r="B154" s="51" t="str">
        <f t="array" aca="1" ref="B154" ca="1">IF(ROWS($1:154)&gt;SUBTOTAL(3,'Einzelwertung U12'!I$2:I$177),"",SMALL(IF(SUBTOTAL(3,INDIRECT("'Einzelwertung U12'!I"&amp;ROW($2:$177))),'Einzelwertung U12'!I$2:I$177),ROWS($1:154)))</f>
        <v/>
      </c>
      <c r="C154" s="51" t="str">
        <f t="array" aca="1" ref="C154" ca="1">IF(ROWS($1:154)&gt;SUBTOTAL(3,'Einzelwertung U12'!K$2:K$177),"",SMALL(IF(SUBTOTAL(3,INDIRECT("'Einzelwertung U12'!K"&amp;ROW($2:$177))),'Einzelwertung U12'!K$2:K$177),ROWS($1:154)))</f>
        <v/>
      </c>
      <c r="D154" s="51" t="str">
        <f t="array" aca="1" ref="D154" ca="1">IF(ROWS($1:154)&gt;SUBTOTAL(3,'Einzelwertung U12'!M$2:M$177),"",SMALL(IF(SUBTOTAL(3,INDIRECT("'Einzelwertung U12'!M"&amp;ROW($2:$177))),'Einzelwertung U12'!M$2:M$177),ROWS($1:154)))</f>
        <v/>
      </c>
      <c r="E154" s="51" t="str">
        <f t="array" aca="1" ref="E154" ca="1">IF(ROWS($1:154)&gt;SUBTOTAL(3,'Einzelwertung U12'!O$2:O$177),"",SMALL(IF(SUBTOTAL(3,INDIRECT("'Einzelwertung U12'!O"&amp;ROW($2:$177))),'Einzelwertung U12'!O$2:O$177),ROWS($1:154)))</f>
        <v/>
      </c>
      <c r="F154" s="51" t="str">
        <f t="array" aca="1" ref="F154" ca="1">IF(ROWS($1:154)&gt;SUBTOTAL(3,'Einzelwertung U12'!Q$2:Q$177),"",SMALL(IF(SUBTOTAL(3,INDIRECT("'Einzelwertung U12'!Q"&amp;ROW($2:$177))),'Einzelwertung U12'!Q$2:Q$177),ROWS($1:154)))</f>
        <v/>
      </c>
      <c r="G154" s="51" t="str">
        <f t="array" aca="1" ref="G154" ca="1">IF(ROWS($1:154)&gt;SUBTOTAL(3,'Einzelwertung U12'!S$2:S$177),"",IF(OR(A154&lt;&gt;"",B154&lt;&gt;"",C154&lt;&gt;"",D154&lt;&gt;"",E154&lt;&gt;"",F154&lt;&gt;""),SMALL(IF(SUBTOTAL(3,INDIRECT("'Einzelwertung U12'!S"&amp;ROW($2:$177))),'Einzelwertung U12'!S$2:S$177),ROWS($1:154)),""))</f>
        <v/>
      </c>
    </row>
    <row r="155" spans="1:7" x14ac:dyDescent="0.2">
      <c r="A155" s="51" t="str">
        <f t="array" aca="1" ref="A155" ca="1">IF(ROWS($1:155)&gt;SUBTOTAL(3,'Einzelwertung U12'!G$2:G$177),"",SMALL(IF(SUBTOTAL(3,INDIRECT("'Einzelwertung U12'!G"&amp;ROW($2:$177))),'Einzelwertung U12'!G$2:G$177),ROWS($1:155)))</f>
        <v/>
      </c>
      <c r="B155" s="51" t="str">
        <f t="array" aca="1" ref="B155" ca="1">IF(ROWS($1:155)&gt;SUBTOTAL(3,'Einzelwertung U12'!I$2:I$177),"",SMALL(IF(SUBTOTAL(3,INDIRECT("'Einzelwertung U12'!I"&amp;ROW($2:$177))),'Einzelwertung U12'!I$2:I$177),ROWS($1:155)))</f>
        <v/>
      </c>
      <c r="C155" s="51" t="str">
        <f t="array" aca="1" ref="C155" ca="1">IF(ROWS($1:155)&gt;SUBTOTAL(3,'Einzelwertung U12'!K$2:K$177),"",SMALL(IF(SUBTOTAL(3,INDIRECT("'Einzelwertung U12'!K"&amp;ROW($2:$177))),'Einzelwertung U12'!K$2:K$177),ROWS($1:155)))</f>
        <v/>
      </c>
      <c r="D155" s="51" t="str">
        <f t="array" aca="1" ref="D155" ca="1">IF(ROWS($1:155)&gt;SUBTOTAL(3,'Einzelwertung U12'!M$2:M$177),"",SMALL(IF(SUBTOTAL(3,INDIRECT("'Einzelwertung U12'!M"&amp;ROW($2:$177))),'Einzelwertung U12'!M$2:M$177),ROWS($1:155)))</f>
        <v/>
      </c>
      <c r="E155" s="51" t="str">
        <f t="array" aca="1" ref="E155" ca="1">IF(ROWS($1:155)&gt;SUBTOTAL(3,'Einzelwertung U12'!O$2:O$177),"",SMALL(IF(SUBTOTAL(3,INDIRECT("'Einzelwertung U12'!O"&amp;ROW($2:$177))),'Einzelwertung U12'!O$2:O$177),ROWS($1:155)))</f>
        <v/>
      </c>
      <c r="F155" s="51" t="str">
        <f t="array" aca="1" ref="F155" ca="1">IF(ROWS($1:155)&gt;SUBTOTAL(3,'Einzelwertung U12'!Q$2:Q$177),"",SMALL(IF(SUBTOTAL(3,INDIRECT("'Einzelwertung U12'!Q"&amp;ROW($2:$177))),'Einzelwertung U12'!Q$2:Q$177),ROWS($1:155)))</f>
        <v/>
      </c>
      <c r="G155" s="51" t="str">
        <f t="array" aca="1" ref="G155" ca="1">IF(ROWS($1:155)&gt;SUBTOTAL(3,'Einzelwertung U12'!S$2:S$177),"",IF(OR(A155&lt;&gt;"",B155&lt;&gt;"",C155&lt;&gt;"",D155&lt;&gt;"",E155&lt;&gt;"",F155&lt;&gt;""),SMALL(IF(SUBTOTAL(3,INDIRECT("'Einzelwertung U12'!S"&amp;ROW($2:$177))),'Einzelwertung U12'!S$2:S$177),ROWS($1:155)),""))</f>
        <v/>
      </c>
    </row>
    <row r="156" spans="1:7" x14ac:dyDescent="0.2">
      <c r="A156" s="51" t="str">
        <f t="array" aca="1" ref="A156" ca="1">IF(ROWS($1:156)&gt;SUBTOTAL(3,'Einzelwertung U12'!G$2:G$177),"",SMALL(IF(SUBTOTAL(3,INDIRECT("'Einzelwertung U12'!G"&amp;ROW($2:$177))),'Einzelwertung U12'!G$2:G$177),ROWS($1:156)))</f>
        <v/>
      </c>
      <c r="B156" s="51" t="str">
        <f t="array" aca="1" ref="B156" ca="1">IF(ROWS($1:156)&gt;SUBTOTAL(3,'Einzelwertung U12'!I$2:I$177),"",SMALL(IF(SUBTOTAL(3,INDIRECT("'Einzelwertung U12'!I"&amp;ROW($2:$177))),'Einzelwertung U12'!I$2:I$177),ROWS($1:156)))</f>
        <v/>
      </c>
      <c r="C156" s="51" t="str">
        <f t="array" aca="1" ref="C156" ca="1">IF(ROWS($1:156)&gt;SUBTOTAL(3,'Einzelwertung U12'!K$2:K$177),"",SMALL(IF(SUBTOTAL(3,INDIRECT("'Einzelwertung U12'!K"&amp;ROW($2:$177))),'Einzelwertung U12'!K$2:K$177),ROWS($1:156)))</f>
        <v/>
      </c>
      <c r="D156" s="51" t="str">
        <f t="array" aca="1" ref="D156" ca="1">IF(ROWS($1:156)&gt;SUBTOTAL(3,'Einzelwertung U12'!M$2:M$177),"",SMALL(IF(SUBTOTAL(3,INDIRECT("'Einzelwertung U12'!M"&amp;ROW($2:$177))),'Einzelwertung U12'!M$2:M$177),ROWS($1:156)))</f>
        <v/>
      </c>
      <c r="E156" s="51" t="str">
        <f t="array" aca="1" ref="E156" ca="1">IF(ROWS($1:156)&gt;SUBTOTAL(3,'Einzelwertung U12'!O$2:O$177),"",SMALL(IF(SUBTOTAL(3,INDIRECT("'Einzelwertung U12'!O"&amp;ROW($2:$177))),'Einzelwertung U12'!O$2:O$177),ROWS($1:156)))</f>
        <v/>
      </c>
      <c r="F156" s="51" t="str">
        <f t="array" aca="1" ref="F156" ca="1">IF(ROWS($1:156)&gt;SUBTOTAL(3,'Einzelwertung U12'!Q$2:Q$177),"",SMALL(IF(SUBTOTAL(3,INDIRECT("'Einzelwertung U12'!Q"&amp;ROW($2:$177))),'Einzelwertung U12'!Q$2:Q$177),ROWS($1:156)))</f>
        <v/>
      </c>
      <c r="G156" s="51" t="str">
        <f t="array" aca="1" ref="G156" ca="1">IF(ROWS($1:156)&gt;SUBTOTAL(3,'Einzelwertung U12'!S$2:S$177),"",IF(OR(A156&lt;&gt;"",B156&lt;&gt;"",C156&lt;&gt;"",D156&lt;&gt;"",E156&lt;&gt;"",F156&lt;&gt;""),SMALL(IF(SUBTOTAL(3,INDIRECT("'Einzelwertung U12'!S"&amp;ROW($2:$177))),'Einzelwertung U12'!S$2:S$177),ROWS($1:156)),""))</f>
        <v/>
      </c>
    </row>
    <row r="157" spans="1:7" x14ac:dyDescent="0.2">
      <c r="A157" s="51" t="str">
        <f t="array" aca="1" ref="A157" ca="1">IF(ROWS($1:157)&gt;SUBTOTAL(3,'Einzelwertung U12'!G$2:G$177),"",SMALL(IF(SUBTOTAL(3,INDIRECT("'Einzelwertung U12'!G"&amp;ROW($2:$177))),'Einzelwertung U12'!G$2:G$177),ROWS($1:157)))</f>
        <v/>
      </c>
      <c r="B157" s="51" t="str">
        <f t="array" aca="1" ref="B157" ca="1">IF(ROWS($1:157)&gt;SUBTOTAL(3,'Einzelwertung U12'!I$2:I$177),"",SMALL(IF(SUBTOTAL(3,INDIRECT("'Einzelwertung U12'!I"&amp;ROW($2:$177))),'Einzelwertung U12'!I$2:I$177),ROWS($1:157)))</f>
        <v/>
      </c>
      <c r="C157" s="51" t="str">
        <f t="array" aca="1" ref="C157" ca="1">IF(ROWS($1:157)&gt;SUBTOTAL(3,'Einzelwertung U12'!K$2:K$177),"",SMALL(IF(SUBTOTAL(3,INDIRECT("'Einzelwertung U12'!K"&amp;ROW($2:$177))),'Einzelwertung U12'!K$2:K$177),ROWS($1:157)))</f>
        <v/>
      </c>
      <c r="D157" s="51" t="str">
        <f t="array" aca="1" ref="D157" ca="1">IF(ROWS($1:157)&gt;SUBTOTAL(3,'Einzelwertung U12'!M$2:M$177),"",SMALL(IF(SUBTOTAL(3,INDIRECT("'Einzelwertung U12'!M"&amp;ROW($2:$177))),'Einzelwertung U12'!M$2:M$177),ROWS($1:157)))</f>
        <v/>
      </c>
      <c r="E157" s="51" t="str">
        <f t="array" aca="1" ref="E157" ca="1">IF(ROWS($1:157)&gt;SUBTOTAL(3,'Einzelwertung U12'!O$2:O$177),"",SMALL(IF(SUBTOTAL(3,INDIRECT("'Einzelwertung U12'!O"&amp;ROW($2:$177))),'Einzelwertung U12'!O$2:O$177),ROWS($1:157)))</f>
        <v/>
      </c>
      <c r="F157" s="51" t="str">
        <f t="array" aca="1" ref="F157" ca="1">IF(ROWS($1:157)&gt;SUBTOTAL(3,'Einzelwertung U12'!Q$2:Q$177),"",SMALL(IF(SUBTOTAL(3,INDIRECT("'Einzelwertung U12'!Q"&amp;ROW($2:$177))),'Einzelwertung U12'!Q$2:Q$177),ROWS($1:157)))</f>
        <v/>
      </c>
      <c r="G157" s="51" t="str">
        <f t="array" aca="1" ref="G157" ca="1">IF(ROWS($1:157)&gt;SUBTOTAL(3,'Einzelwertung U12'!S$2:S$177),"",IF(OR(A157&lt;&gt;"",B157&lt;&gt;"",C157&lt;&gt;"",D157&lt;&gt;"",E157&lt;&gt;"",F157&lt;&gt;""),SMALL(IF(SUBTOTAL(3,INDIRECT("'Einzelwertung U12'!S"&amp;ROW($2:$177))),'Einzelwertung U12'!S$2:S$177),ROWS($1:157)),""))</f>
        <v/>
      </c>
    </row>
    <row r="158" spans="1:7" x14ac:dyDescent="0.2">
      <c r="A158" s="51" t="str">
        <f t="array" aca="1" ref="A158" ca="1">IF(ROWS($1:158)&gt;SUBTOTAL(3,'Einzelwertung U12'!G$2:G$177),"",SMALL(IF(SUBTOTAL(3,INDIRECT("'Einzelwertung U12'!G"&amp;ROW($2:$177))),'Einzelwertung U12'!G$2:G$177),ROWS($1:158)))</f>
        <v/>
      </c>
      <c r="B158" s="51" t="str">
        <f t="array" aca="1" ref="B158" ca="1">IF(ROWS($1:158)&gt;SUBTOTAL(3,'Einzelwertung U12'!I$2:I$177),"",SMALL(IF(SUBTOTAL(3,INDIRECT("'Einzelwertung U12'!I"&amp;ROW($2:$177))),'Einzelwertung U12'!I$2:I$177),ROWS($1:158)))</f>
        <v/>
      </c>
      <c r="C158" s="51" t="str">
        <f t="array" aca="1" ref="C158" ca="1">IF(ROWS($1:158)&gt;SUBTOTAL(3,'Einzelwertung U12'!K$2:K$177),"",SMALL(IF(SUBTOTAL(3,INDIRECT("'Einzelwertung U12'!K"&amp;ROW($2:$177))),'Einzelwertung U12'!K$2:K$177),ROWS($1:158)))</f>
        <v/>
      </c>
      <c r="D158" s="51" t="str">
        <f t="array" aca="1" ref="D158" ca="1">IF(ROWS($1:158)&gt;SUBTOTAL(3,'Einzelwertung U12'!M$2:M$177),"",SMALL(IF(SUBTOTAL(3,INDIRECT("'Einzelwertung U12'!M"&amp;ROW($2:$177))),'Einzelwertung U12'!M$2:M$177),ROWS($1:158)))</f>
        <v/>
      </c>
      <c r="E158" s="51" t="str">
        <f t="array" aca="1" ref="E158" ca="1">IF(ROWS($1:158)&gt;SUBTOTAL(3,'Einzelwertung U12'!O$2:O$177),"",SMALL(IF(SUBTOTAL(3,INDIRECT("'Einzelwertung U12'!O"&amp;ROW($2:$177))),'Einzelwertung U12'!O$2:O$177),ROWS($1:158)))</f>
        <v/>
      </c>
      <c r="F158" s="51" t="str">
        <f t="array" aca="1" ref="F158" ca="1">IF(ROWS($1:158)&gt;SUBTOTAL(3,'Einzelwertung U12'!Q$2:Q$177),"",SMALL(IF(SUBTOTAL(3,INDIRECT("'Einzelwertung U12'!Q"&amp;ROW($2:$177))),'Einzelwertung U12'!Q$2:Q$177),ROWS($1:158)))</f>
        <v/>
      </c>
      <c r="G158" s="51" t="str">
        <f t="array" aca="1" ref="G158" ca="1">IF(ROWS($1:158)&gt;SUBTOTAL(3,'Einzelwertung U12'!S$2:S$177),"",IF(OR(A158&lt;&gt;"",B158&lt;&gt;"",C158&lt;&gt;"",D158&lt;&gt;"",E158&lt;&gt;"",F158&lt;&gt;""),SMALL(IF(SUBTOTAL(3,INDIRECT("'Einzelwertung U12'!S"&amp;ROW($2:$177))),'Einzelwertung U12'!S$2:S$177),ROWS($1:158)),""))</f>
        <v/>
      </c>
    </row>
    <row r="159" spans="1:7" x14ac:dyDescent="0.2">
      <c r="A159" s="51" t="str">
        <f t="array" aca="1" ref="A159" ca="1">IF(ROWS($1:159)&gt;SUBTOTAL(3,'Einzelwertung U12'!G$2:G$177),"",SMALL(IF(SUBTOTAL(3,INDIRECT("'Einzelwertung U12'!G"&amp;ROW($2:$177))),'Einzelwertung U12'!G$2:G$177),ROWS($1:159)))</f>
        <v/>
      </c>
      <c r="B159" s="51" t="str">
        <f t="array" aca="1" ref="B159" ca="1">IF(ROWS($1:159)&gt;SUBTOTAL(3,'Einzelwertung U12'!I$2:I$177),"",SMALL(IF(SUBTOTAL(3,INDIRECT("'Einzelwertung U12'!I"&amp;ROW($2:$177))),'Einzelwertung U12'!I$2:I$177),ROWS($1:159)))</f>
        <v/>
      </c>
      <c r="C159" s="51" t="str">
        <f t="array" aca="1" ref="C159" ca="1">IF(ROWS($1:159)&gt;SUBTOTAL(3,'Einzelwertung U12'!K$2:K$177),"",SMALL(IF(SUBTOTAL(3,INDIRECT("'Einzelwertung U12'!K"&amp;ROW($2:$177))),'Einzelwertung U12'!K$2:K$177),ROWS($1:159)))</f>
        <v/>
      </c>
      <c r="D159" s="51" t="str">
        <f t="array" aca="1" ref="D159" ca="1">IF(ROWS($1:159)&gt;SUBTOTAL(3,'Einzelwertung U12'!M$2:M$177),"",SMALL(IF(SUBTOTAL(3,INDIRECT("'Einzelwertung U12'!M"&amp;ROW($2:$177))),'Einzelwertung U12'!M$2:M$177),ROWS($1:159)))</f>
        <v/>
      </c>
      <c r="E159" s="51" t="str">
        <f t="array" aca="1" ref="E159" ca="1">IF(ROWS($1:159)&gt;SUBTOTAL(3,'Einzelwertung U12'!O$2:O$177),"",SMALL(IF(SUBTOTAL(3,INDIRECT("'Einzelwertung U12'!O"&amp;ROW($2:$177))),'Einzelwertung U12'!O$2:O$177),ROWS($1:159)))</f>
        <v/>
      </c>
      <c r="F159" s="51" t="str">
        <f t="array" aca="1" ref="F159" ca="1">IF(ROWS($1:159)&gt;SUBTOTAL(3,'Einzelwertung U12'!Q$2:Q$177),"",SMALL(IF(SUBTOTAL(3,INDIRECT("'Einzelwertung U12'!Q"&amp;ROW($2:$177))),'Einzelwertung U12'!Q$2:Q$177),ROWS($1:159)))</f>
        <v/>
      </c>
      <c r="G159" s="51" t="str">
        <f t="array" aca="1" ref="G159" ca="1">IF(ROWS($1:159)&gt;SUBTOTAL(3,'Einzelwertung U12'!S$2:S$177),"",IF(OR(A159&lt;&gt;"",B159&lt;&gt;"",C159&lt;&gt;"",D159&lt;&gt;"",E159&lt;&gt;"",F159&lt;&gt;""),SMALL(IF(SUBTOTAL(3,INDIRECT("'Einzelwertung U12'!S"&amp;ROW($2:$177))),'Einzelwertung U12'!S$2:S$177),ROWS($1:159)),""))</f>
        <v/>
      </c>
    </row>
    <row r="160" spans="1:7" x14ac:dyDescent="0.2">
      <c r="A160" s="51" t="str">
        <f t="array" aca="1" ref="A160" ca="1">IF(ROWS($1:160)&gt;SUBTOTAL(3,'Einzelwertung U12'!G$2:G$177),"",SMALL(IF(SUBTOTAL(3,INDIRECT("'Einzelwertung U12'!G"&amp;ROW($2:$177))),'Einzelwertung U12'!G$2:G$177),ROWS($1:160)))</f>
        <v/>
      </c>
      <c r="B160" s="51" t="str">
        <f t="array" aca="1" ref="B160" ca="1">IF(ROWS($1:160)&gt;SUBTOTAL(3,'Einzelwertung U12'!I$2:I$177),"",SMALL(IF(SUBTOTAL(3,INDIRECT("'Einzelwertung U12'!I"&amp;ROW($2:$177))),'Einzelwertung U12'!I$2:I$177),ROWS($1:160)))</f>
        <v/>
      </c>
      <c r="C160" s="51" t="str">
        <f t="array" aca="1" ref="C160" ca="1">IF(ROWS($1:160)&gt;SUBTOTAL(3,'Einzelwertung U12'!K$2:K$177),"",SMALL(IF(SUBTOTAL(3,INDIRECT("'Einzelwertung U12'!K"&amp;ROW($2:$177))),'Einzelwertung U12'!K$2:K$177),ROWS($1:160)))</f>
        <v/>
      </c>
      <c r="D160" s="51" t="str">
        <f t="array" aca="1" ref="D160" ca="1">IF(ROWS($1:160)&gt;SUBTOTAL(3,'Einzelwertung U12'!M$2:M$177),"",SMALL(IF(SUBTOTAL(3,INDIRECT("'Einzelwertung U12'!M"&amp;ROW($2:$177))),'Einzelwertung U12'!M$2:M$177),ROWS($1:160)))</f>
        <v/>
      </c>
      <c r="E160" s="51" t="str">
        <f t="array" aca="1" ref="E160" ca="1">IF(ROWS($1:160)&gt;SUBTOTAL(3,'Einzelwertung U12'!O$2:O$177),"",SMALL(IF(SUBTOTAL(3,INDIRECT("'Einzelwertung U12'!O"&amp;ROW($2:$177))),'Einzelwertung U12'!O$2:O$177),ROWS($1:160)))</f>
        <v/>
      </c>
      <c r="F160" s="51" t="str">
        <f t="array" aca="1" ref="F160" ca="1">IF(ROWS($1:160)&gt;SUBTOTAL(3,'Einzelwertung U12'!Q$2:Q$177),"",SMALL(IF(SUBTOTAL(3,INDIRECT("'Einzelwertung U12'!Q"&amp;ROW($2:$177))),'Einzelwertung U12'!Q$2:Q$177),ROWS($1:160)))</f>
        <v/>
      </c>
      <c r="G160" s="51" t="str">
        <f t="array" aca="1" ref="G160" ca="1">IF(ROWS($1:160)&gt;SUBTOTAL(3,'Einzelwertung U12'!S$2:S$177),"",IF(OR(A160&lt;&gt;"",B160&lt;&gt;"",C160&lt;&gt;"",D160&lt;&gt;"",E160&lt;&gt;"",F160&lt;&gt;""),SMALL(IF(SUBTOTAL(3,INDIRECT("'Einzelwertung U12'!S"&amp;ROW($2:$177))),'Einzelwertung U12'!S$2:S$177),ROWS($1:160)),""))</f>
        <v/>
      </c>
    </row>
    <row r="161" spans="1:7" x14ac:dyDescent="0.2">
      <c r="A161" s="51" t="str">
        <f t="array" aca="1" ref="A161" ca="1">IF(ROWS($1:161)&gt;SUBTOTAL(3,'Einzelwertung U12'!G$2:G$177),"",SMALL(IF(SUBTOTAL(3,INDIRECT("'Einzelwertung U12'!G"&amp;ROW($2:$177))),'Einzelwertung U12'!G$2:G$177),ROWS($1:161)))</f>
        <v/>
      </c>
      <c r="B161" s="51" t="str">
        <f t="array" aca="1" ref="B161" ca="1">IF(ROWS($1:161)&gt;SUBTOTAL(3,'Einzelwertung U12'!I$2:I$177),"",SMALL(IF(SUBTOTAL(3,INDIRECT("'Einzelwertung U12'!I"&amp;ROW($2:$177))),'Einzelwertung U12'!I$2:I$177),ROWS($1:161)))</f>
        <v/>
      </c>
      <c r="C161" s="51" t="str">
        <f t="array" aca="1" ref="C161" ca="1">IF(ROWS($1:161)&gt;SUBTOTAL(3,'Einzelwertung U12'!K$2:K$177),"",SMALL(IF(SUBTOTAL(3,INDIRECT("'Einzelwertung U12'!K"&amp;ROW($2:$177))),'Einzelwertung U12'!K$2:K$177),ROWS($1:161)))</f>
        <v/>
      </c>
      <c r="D161" s="51" t="str">
        <f t="array" aca="1" ref="D161" ca="1">IF(ROWS($1:161)&gt;SUBTOTAL(3,'Einzelwertung U12'!M$2:M$177),"",SMALL(IF(SUBTOTAL(3,INDIRECT("'Einzelwertung U12'!M"&amp;ROW($2:$177))),'Einzelwertung U12'!M$2:M$177),ROWS($1:161)))</f>
        <v/>
      </c>
      <c r="E161" s="51" t="str">
        <f t="array" aca="1" ref="E161" ca="1">IF(ROWS($1:161)&gt;SUBTOTAL(3,'Einzelwertung U12'!O$2:O$177),"",SMALL(IF(SUBTOTAL(3,INDIRECT("'Einzelwertung U12'!O"&amp;ROW($2:$177))),'Einzelwertung U12'!O$2:O$177),ROWS($1:161)))</f>
        <v/>
      </c>
      <c r="F161" s="51" t="str">
        <f t="array" aca="1" ref="F161" ca="1">IF(ROWS($1:161)&gt;SUBTOTAL(3,'Einzelwertung U12'!Q$2:Q$177),"",SMALL(IF(SUBTOTAL(3,INDIRECT("'Einzelwertung U12'!Q"&amp;ROW($2:$177))),'Einzelwertung U12'!Q$2:Q$177),ROWS($1:161)))</f>
        <v/>
      </c>
      <c r="G161" s="51" t="str">
        <f t="array" aca="1" ref="G161" ca="1">IF(ROWS($1:161)&gt;SUBTOTAL(3,'Einzelwertung U12'!S$2:S$177),"",IF(OR(A161&lt;&gt;"",B161&lt;&gt;"",C161&lt;&gt;"",D161&lt;&gt;"",E161&lt;&gt;"",F161&lt;&gt;""),SMALL(IF(SUBTOTAL(3,INDIRECT("'Einzelwertung U12'!S"&amp;ROW($2:$177))),'Einzelwertung U12'!S$2:S$177),ROWS($1:161)),""))</f>
        <v/>
      </c>
    </row>
    <row r="162" spans="1:7" x14ac:dyDescent="0.2">
      <c r="A162" s="51" t="str">
        <f t="array" aca="1" ref="A162" ca="1">IF(ROWS($1:162)&gt;SUBTOTAL(3,'Einzelwertung U12'!G$2:G$177),"",SMALL(IF(SUBTOTAL(3,INDIRECT("'Einzelwertung U12'!G"&amp;ROW($2:$177))),'Einzelwertung U12'!G$2:G$177),ROWS($1:162)))</f>
        <v/>
      </c>
      <c r="B162" s="51" t="str">
        <f t="array" aca="1" ref="B162" ca="1">IF(ROWS($1:162)&gt;SUBTOTAL(3,'Einzelwertung U12'!I$2:I$177),"",SMALL(IF(SUBTOTAL(3,INDIRECT("'Einzelwertung U12'!I"&amp;ROW($2:$177))),'Einzelwertung U12'!I$2:I$177),ROWS($1:162)))</f>
        <v/>
      </c>
      <c r="C162" s="51" t="str">
        <f t="array" aca="1" ref="C162" ca="1">IF(ROWS($1:162)&gt;SUBTOTAL(3,'Einzelwertung U12'!K$2:K$177),"",SMALL(IF(SUBTOTAL(3,INDIRECT("'Einzelwertung U12'!K"&amp;ROW($2:$177))),'Einzelwertung U12'!K$2:K$177),ROWS($1:162)))</f>
        <v/>
      </c>
      <c r="D162" s="51" t="str">
        <f t="array" aca="1" ref="D162" ca="1">IF(ROWS($1:162)&gt;SUBTOTAL(3,'Einzelwertung U12'!M$2:M$177),"",SMALL(IF(SUBTOTAL(3,INDIRECT("'Einzelwertung U12'!M"&amp;ROW($2:$177))),'Einzelwertung U12'!M$2:M$177),ROWS($1:162)))</f>
        <v/>
      </c>
      <c r="E162" s="51" t="str">
        <f t="array" aca="1" ref="E162" ca="1">IF(ROWS($1:162)&gt;SUBTOTAL(3,'Einzelwertung U12'!O$2:O$177),"",SMALL(IF(SUBTOTAL(3,INDIRECT("'Einzelwertung U12'!O"&amp;ROW($2:$177))),'Einzelwertung U12'!O$2:O$177),ROWS($1:162)))</f>
        <v/>
      </c>
      <c r="F162" s="51" t="str">
        <f t="array" aca="1" ref="F162" ca="1">IF(ROWS($1:162)&gt;SUBTOTAL(3,'Einzelwertung U12'!Q$2:Q$177),"",SMALL(IF(SUBTOTAL(3,INDIRECT("'Einzelwertung U12'!Q"&amp;ROW($2:$177))),'Einzelwertung U12'!Q$2:Q$177),ROWS($1:162)))</f>
        <v/>
      </c>
      <c r="G162" s="51" t="str">
        <f t="array" aca="1" ref="G162" ca="1">IF(ROWS($1:162)&gt;SUBTOTAL(3,'Einzelwertung U12'!S$2:S$177),"",IF(OR(A162&lt;&gt;"",B162&lt;&gt;"",C162&lt;&gt;"",D162&lt;&gt;"",E162&lt;&gt;"",F162&lt;&gt;""),SMALL(IF(SUBTOTAL(3,INDIRECT("'Einzelwertung U12'!S"&amp;ROW($2:$177))),'Einzelwertung U12'!S$2:S$177),ROWS($1:162)),""))</f>
        <v/>
      </c>
    </row>
    <row r="163" spans="1:7" x14ac:dyDescent="0.2">
      <c r="A163" s="51" t="str">
        <f t="array" aca="1" ref="A163" ca="1">IF(ROWS($1:163)&gt;SUBTOTAL(3,'Einzelwertung U12'!G$2:G$177),"",SMALL(IF(SUBTOTAL(3,INDIRECT("'Einzelwertung U12'!G"&amp;ROW($2:$177))),'Einzelwertung U12'!G$2:G$177),ROWS($1:163)))</f>
        <v/>
      </c>
      <c r="B163" s="51" t="str">
        <f t="array" aca="1" ref="B163" ca="1">IF(ROWS($1:163)&gt;SUBTOTAL(3,'Einzelwertung U12'!I$2:I$177),"",SMALL(IF(SUBTOTAL(3,INDIRECT("'Einzelwertung U12'!I"&amp;ROW($2:$177))),'Einzelwertung U12'!I$2:I$177),ROWS($1:163)))</f>
        <v/>
      </c>
      <c r="C163" s="51" t="str">
        <f t="array" aca="1" ref="C163" ca="1">IF(ROWS($1:163)&gt;SUBTOTAL(3,'Einzelwertung U12'!K$2:K$177),"",SMALL(IF(SUBTOTAL(3,INDIRECT("'Einzelwertung U12'!K"&amp;ROW($2:$177))),'Einzelwertung U12'!K$2:K$177),ROWS($1:163)))</f>
        <v/>
      </c>
      <c r="D163" s="51" t="str">
        <f t="array" aca="1" ref="D163" ca="1">IF(ROWS($1:163)&gt;SUBTOTAL(3,'Einzelwertung U12'!M$2:M$177),"",SMALL(IF(SUBTOTAL(3,INDIRECT("'Einzelwertung U12'!M"&amp;ROW($2:$177))),'Einzelwertung U12'!M$2:M$177),ROWS($1:163)))</f>
        <v/>
      </c>
      <c r="E163" s="51" t="str">
        <f t="array" aca="1" ref="E163" ca="1">IF(ROWS($1:163)&gt;SUBTOTAL(3,'Einzelwertung U12'!O$2:O$177),"",SMALL(IF(SUBTOTAL(3,INDIRECT("'Einzelwertung U12'!O"&amp;ROW($2:$177))),'Einzelwertung U12'!O$2:O$177),ROWS($1:163)))</f>
        <v/>
      </c>
      <c r="F163" s="51" t="str">
        <f t="array" aca="1" ref="F163" ca="1">IF(ROWS($1:163)&gt;SUBTOTAL(3,'Einzelwertung U12'!Q$2:Q$177),"",SMALL(IF(SUBTOTAL(3,INDIRECT("'Einzelwertung U12'!Q"&amp;ROW($2:$177))),'Einzelwertung U12'!Q$2:Q$177),ROWS($1:163)))</f>
        <v/>
      </c>
      <c r="G163" s="51" t="str">
        <f t="array" aca="1" ref="G163" ca="1">IF(ROWS($1:163)&gt;SUBTOTAL(3,'Einzelwertung U12'!S$2:S$177),"",IF(OR(A163&lt;&gt;"",B163&lt;&gt;"",C163&lt;&gt;"",D163&lt;&gt;"",E163&lt;&gt;"",F163&lt;&gt;""),SMALL(IF(SUBTOTAL(3,INDIRECT("'Einzelwertung U12'!S"&amp;ROW($2:$177))),'Einzelwertung U12'!S$2:S$177),ROWS($1:163)),""))</f>
        <v/>
      </c>
    </row>
    <row r="164" spans="1:7" x14ac:dyDescent="0.2">
      <c r="A164" s="51" t="str">
        <f t="array" aca="1" ref="A164" ca="1">IF(ROWS($1:164)&gt;SUBTOTAL(3,'Einzelwertung U12'!G$2:G$177),"",SMALL(IF(SUBTOTAL(3,INDIRECT("'Einzelwertung U12'!G"&amp;ROW($2:$177))),'Einzelwertung U12'!G$2:G$177),ROWS($1:164)))</f>
        <v/>
      </c>
      <c r="B164" s="51" t="str">
        <f t="array" aca="1" ref="B164" ca="1">IF(ROWS($1:164)&gt;SUBTOTAL(3,'Einzelwertung U12'!I$2:I$177),"",SMALL(IF(SUBTOTAL(3,INDIRECT("'Einzelwertung U12'!I"&amp;ROW($2:$177))),'Einzelwertung U12'!I$2:I$177),ROWS($1:164)))</f>
        <v/>
      </c>
      <c r="C164" s="51" t="str">
        <f t="array" aca="1" ref="C164" ca="1">IF(ROWS($1:164)&gt;SUBTOTAL(3,'Einzelwertung U12'!K$2:K$177),"",SMALL(IF(SUBTOTAL(3,INDIRECT("'Einzelwertung U12'!K"&amp;ROW($2:$177))),'Einzelwertung U12'!K$2:K$177),ROWS($1:164)))</f>
        <v/>
      </c>
      <c r="D164" s="51" t="str">
        <f t="array" aca="1" ref="D164" ca="1">IF(ROWS($1:164)&gt;SUBTOTAL(3,'Einzelwertung U12'!M$2:M$177),"",SMALL(IF(SUBTOTAL(3,INDIRECT("'Einzelwertung U12'!M"&amp;ROW($2:$177))),'Einzelwertung U12'!M$2:M$177),ROWS($1:164)))</f>
        <v/>
      </c>
      <c r="E164" s="51" t="str">
        <f t="array" aca="1" ref="E164" ca="1">IF(ROWS($1:164)&gt;SUBTOTAL(3,'Einzelwertung U12'!O$2:O$177),"",SMALL(IF(SUBTOTAL(3,INDIRECT("'Einzelwertung U12'!O"&amp;ROW($2:$177))),'Einzelwertung U12'!O$2:O$177),ROWS($1:164)))</f>
        <v/>
      </c>
      <c r="F164" s="51" t="str">
        <f t="array" aca="1" ref="F164" ca="1">IF(ROWS($1:164)&gt;SUBTOTAL(3,'Einzelwertung U12'!Q$2:Q$177),"",SMALL(IF(SUBTOTAL(3,INDIRECT("'Einzelwertung U12'!Q"&amp;ROW($2:$177))),'Einzelwertung U12'!Q$2:Q$177),ROWS($1:164)))</f>
        <v/>
      </c>
      <c r="G164" s="51" t="str">
        <f t="array" aca="1" ref="G164" ca="1">IF(ROWS($1:164)&gt;SUBTOTAL(3,'Einzelwertung U12'!S$2:S$177),"",IF(OR(A164&lt;&gt;"",B164&lt;&gt;"",C164&lt;&gt;"",D164&lt;&gt;"",E164&lt;&gt;"",F164&lt;&gt;""),SMALL(IF(SUBTOTAL(3,INDIRECT("'Einzelwertung U12'!S"&amp;ROW($2:$177))),'Einzelwertung U12'!S$2:S$177),ROWS($1:164)),""))</f>
        <v/>
      </c>
    </row>
    <row r="165" spans="1:7" x14ac:dyDescent="0.2">
      <c r="A165" s="51" t="str">
        <f t="array" aca="1" ref="A165" ca="1">IF(ROWS($1:165)&gt;SUBTOTAL(3,'Einzelwertung U12'!G$2:G$177),"",SMALL(IF(SUBTOTAL(3,INDIRECT("'Einzelwertung U12'!G"&amp;ROW($2:$177))),'Einzelwertung U12'!G$2:G$177),ROWS($1:165)))</f>
        <v/>
      </c>
      <c r="B165" s="51" t="str">
        <f t="array" aca="1" ref="B165" ca="1">IF(ROWS($1:165)&gt;SUBTOTAL(3,'Einzelwertung U12'!I$2:I$177),"",SMALL(IF(SUBTOTAL(3,INDIRECT("'Einzelwertung U12'!I"&amp;ROW($2:$177))),'Einzelwertung U12'!I$2:I$177),ROWS($1:165)))</f>
        <v/>
      </c>
      <c r="C165" s="51" t="str">
        <f t="array" aca="1" ref="C165" ca="1">IF(ROWS($1:165)&gt;SUBTOTAL(3,'Einzelwertung U12'!K$2:K$177),"",SMALL(IF(SUBTOTAL(3,INDIRECT("'Einzelwertung U12'!K"&amp;ROW($2:$177))),'Einzelwertung U12'!K$2:K$177),ROWS($1:165)))</f>
        <v/>
      </c>
      <c r="D165" s="51" t="str">
        <f t="array" aca="1" ref="D165" ca="1">IF(ROWS($1:165)&gt;SUBTOTAL(3,'Einzelwertung U12'!M$2:M$177),"",SMALL(IF(SUBTOTAL(3,INDIRECT("'Einzelwertung U12'!M"&amp;ROW($2:$177))),'Einzelwertung U12'!M$2:M$177),ROWS($1:165)))</f>
        <v/>
      </c>
      <c r="E165" s="51" t="str">
        <f t="array" aca="1" ref="E165" ca="1">IF(ROWS($1:165)&gt;SUBTOTAL(3,'Einzelwertung U12'!O$2:O$177),"",SMALL(IF(SUBTOTAL(3,INDIRECT("'Einzelwertung U12'!O"&amp;ROW($2:$177))),'Einzelwertung U12'!O$2:O$177),ROWS($1:165)))</f>
        <v/>
      </c>
      <c r="F165" s="51" t="str">
        <f t="array" aca="1" ref="F165" ca="1">IF(ROWS($1:165)&gt;SUBTOTAL(3,'Einzelwertung U12'!Q$2:Q$177),"",SMALL(IF(SUBTOTAL(3,INDIRECT("'Einzelwertung U12'!Q"&amp;ROW($2:$177))),'Einzelwertung U12'!Q$2:Q$177),ROWS($1:165)))</f>
        <v/>
      </c>
      <c r="G165" s="51" t="str">
        <f t="array" aca="1" ref="G165" ca="1">IF(ROWS($1:165)&gt;SUBTOTAL(3,'Einzelwertung U12'!S$2:S$177),"",IF(OR(A165&lt;&gt;"",B165&lt;&gt;"",C165&lt;&gt;"",D165&lt;&gt;"",E165&lt;&gt;"",F165&lt;&gt;""),SMALL(IF(SUBTOTAL(3,INDIRECT("'Einzelwertung U12'!S"&amp;ROW($2:$177))),'Einzelwertung U12'!S$2:S$177),ROWS($1:165)),""))</f>
        <v/>
      </c>
    </row>
    <row r="166" spans="1:7" x14ac:dyDescent="0.2">
      <c r="A166" s="51" t="str">
        <f t="array" aca="1" ref="A166" ca="1">IF(ROWS($1:166)&gt;SUBTOTAL(3,'Einzelwertung U12'!G$2:G$177),"",SMALL(IF(SUBTOTAL(3,INDIRECT("'Einzelwertung U12'!G"&amp;ROW($2:$177))),'Einzelwertung U12'!G$2:G$177),ROWS($1:166)))</f>
        <v/>
      </c>
      <c r="B166" s="51" t="str">
        <f t="array" aca="1" ref="B166" ca="1">IF(ROWS($1:166)&gt;SUBTOTAL(3,'Einzelwertung U12'!I$2:I$177),"",SMALL(IF(SUBTOTAL(3,INDIRECT("'Einzelwertung U12'!I"&amp;ROW($2:$177))),'Einzelwertung U12'!I$2:I$177),ROWS($1:166)))</f>
        <v/>
      </c>
      <c r="C166" s="51" t="str">
        <f t="array" aca="1" ref="C166" ca="1">IF(ROWS($1:166)&gt;SUBTOTAL(3,'Einzelwertung U12'!K$2:K$177),"",SMALL(IF(SUBTOTAL(3,INDIRECT("'Einzelwertung U12'!K"&amp;ROW($2:$177))),'Einzelwertung U12'!K$2:K$177),ROWS($1:166)))</f>
        <v/>
      </c>
      <c r="D166" s="51" t="str">
        <f t="array" aca="1" ref="D166" ca="1">IF(ROWS($1:166)&gt;SUBTOTAL(3,'Einzelwertung U12'!M$2:M$177),"",SMALL(IF(SUBTOTAL(3,INDIRECT("'Einzelwertung U12'!M"&amp;ROW($2:$177))),'Einzelwertung U12'!M$2:M$177),ROWS($1:166)))</f>
        <v/>
      </c>
      <c r="E166" s="51" t="str">
        <f t="array" aca="1" ref="E166" ca="1">IF(ROWS($1:166)&gt;SUBTOTAL(3,'Einzelwertung U12'!O$2:O$177),"",SMALL(IF(SUBTOTAL(3,INDIRECT("'Einzelwertung U12'!O"&amp;ROW($2:$177))),'Einzelwertung U12'!O$2:O$177),ROWS($1:166)))</f>
        <v/>
      </c>
      <c r="F166" s="51" t="str">
        <f t="array" aca="1" ref="F166" ca="1">IF(ROWS($1:166)&gt;SUBTOTAL(3,'Einzelwertung U12'!Q$2:Q$177),"",SMALL(IF(SUBTOTAL(3,INDIRECT("'Einzelwertung U12'!Q"&amp;ROW($2:$177))),'Einzelwertung U12'!Q$2:Q$177),ROWS($1:166)))</f>
        <v/>
      </c>
      <c r="G166" s="51" t="str">
        <f t="array" aca="1" ref="G166" ca="1">IF(ROWS($1:166)&gt;SUBTOTAL(3,'Einzelwertung U12'!S$2:S$177),"",IF(OR(A166&lt;&gt;"",B166&lt;&gt;"",C166&lt;&gt;"",D166&lt;&gt;"",E166&lt;&gt;"",F166&lt;&gt;""),SMALL(IF(SUBTOTAL(3,INDIRECT("'Einzelwertung U12'!S"&amp;ROW($2:$177))),'Einzelwertung U12'!S$2:S$177),ROWS($1:166)),""))</f>
        <v/>
      </c>
    </row>
    <row r="167" spans="1:7" x14ac:dyDescent="0.2">
      <c r="A167" s="51" t="str">
        <f t="array" aca="1" ref="A167" ca="1">IF(ROWS($1:167)&gt;SUBTOTAL(3,'Einzelwertung U12'!G$2:G$177),"",SMALL(IF(SUBTOTAL(3,INDIRECT("'Einzelwertung U12'!G"&amp;ROW($2:$177))),'Einzelwertung U12'!G$2:G$177),ROWS($1:167)))</f>
        <v/>
      </c>
      <c r="B167" s="51" t="str">
        <f t="array" aca="1" ref="B167" ca="1">IF(ROWS($1:167)&gt;SUBTOTAL(3,'Einzelwertung U12'!I$2:I$177),"",SMALL(IF(SUBTOTAL(3,INDIRECT("'Einzelwertung U12'!I"&amp;ROW($2:$177))),'Einzelwertung U12'!I$2:I$177),ROWS($1:167)))</f>
        <v/>
      </c>
      <c r="C167" s="51" t="str">
        <f t="array" aca="1" ref="C167" ca="1">IF(ROWS($1:167)&gt;SUBTOTAL(3,'Einzelwertung U12'!K$2:K$177),"",SMALL(IF(SUBTOTAL(3,INDIRECT("'Einzelwertung U12'!K"&amp;ROW($2:$177))),'Einzelwertung U12'!K$2:K$177),ROWS($1:167)))</f>
        <v/>
      </c>
      <c r="D167" s="51" t="str">
        <f t="array" aca="1" ref="D167" ca="1">IF(ROWS($1:167)&gt;SUBTOTAL(3,'Einzelwertung U12'!M$2:M$177),"",SMALL(IF(SUBTOTAL(3,INDIRECT("'Einzelwertung U12'!M"&amp;ROW($2:$177))),'Einzelwertung U12'!M$2:M$177),ROWS($1:167)))</f>
        <v/>
      </c>
      <c r="E167" s="51" t="str">
        <f t="array" aca="1" ref="E167" ca="1">IF(ROWS($1:167)&gt;SUBTOTAL(3,'Einzelwertung U12'!O$2:O$177),"",SMALL(IF(SUBTOTAL(3,INDIRECT("'Einzelwertung U12'!O"&amp;ROW($2:$177))),'Einzelwertung U12'!O$2:O$177),ROWS($1:167)))</f>
        <v/>
      </c>
      <c r="F167" s="51" t="str">
        <f t="array" aca="1" ref="F167" ca="1">IF(ROWS($1:167)&gt;SUBTOTAL(3,'Einzelwertung U12'!Q$2:Q$177),"",SMALL(IF(SUBTOTAL(3,INDIRECT("'Einzelwertung U12'!Q"&amp;ROW($2:$177))),'Einzelwertung U12'!Q$2:Q$177),ROWS($1:167)))</f>
        <v/>
      </c>
      <c r="G167" s="51" t="str">
        <f t="array" aca="1" ref="G167" ca="1">IF(ROWS($1:167)&gt;SUBTOTAL(3,'Einzelwertung U12'!S$2:S$177),"",IF(OR(A167&lt;&gt;"",B167&lt;&gt;"",C167&lt;&gt;"",D167&lt;&gt;"",E167&lt;&gt;"",F167&lt;&gt;""),SMALL(IF(SUBTOTAL(3,INDIRECT("'Einzelwertung U12'!S"&amp;ROW($2:$177))),'Einzelwertung U12'!S$2:S$177),ROWS($1:167)),""))</f>
        <v/>
      </c>
    </row>
    <row r="168" spans="1:7" x14ac:dyDescent="0.2">
      <c r="A168" s="51" t="str">
        <f t="array" aca="1" ref="A168" ca="1">IF(ROWS($1:168)&gt;SUBTOTAL(3,'Einzelwertung U12'!G$2:G$177),"",SMALL(IF(SUBTOTAL(3,INDIRECT("'Einzelwertung U12'!G"&amp;ROW($2:$177))),'Einzelwertung U12'!G$2:G$177),ROWS($1:168)))</f>
        <v/>
      </c>
      <c r="B168" s="51" t="str">
        <f t="array" aca="1" ref="B168" ca="1">IF(ROWS($1:168)&gt;SUBTOTAL(3,'Einzelwertung U12'!I$2:I$177),"",SMALL(IF(SUBTOTAL(3,INDIRECT("'Einzelwertung U12'!I"&amp;ROW($2:$177))),'Einzelwertung U12'!I$2:I$177),ROWS($1:168)))</f>
        <v/>
      </c>
      <c r="C168" s="51" t="str">
        <f t="array" aca="1" ref="C168" ca="1">IF(ROWS($1:168)&gt;SUBTOTAL(3,'Einzelwertung U12'!K$2:K$177),"",SMALL(IF(SUBTOTAL(3,INDIRECT("'Einzelwertung U12'!K"&amp;ROW($2:$177))),'Einzelwertung U12'!K$2:K$177),ROWS($1:168)))</f>
        <v/>
      </c>
      <c r="D168" s="51" t="str">
        <f t="array" aca="1" ref="D168" ca="1">IF(ROWS($1:168)&gt;SUBTOTAL(3,'Einzelwertung U12'!M$2:M$177),"",SMALL(IF(SUBTOTAL(3,INDIRECT("'Einzelwertung U12'!M"&amp;ROW($2:$177))),'Einzelwertung U12'!M$2:M$177),ROWS($1:168)))</f>
        <v/>
      </c>
      <c r="E168" s="51" t="str">
        <f t="array" aca="1" ref="E168" ca="1">IF(ROWS($1:168)&gt;SUBTOTAL(3,'Einzelwertung U12'!O$2:O$177),"",SMALL(IF(SUBTOTAL(3,INDIRECT("'Einzelwertung U12'!O"&amp;ROW($2:$177))),'Einzelwertung U12'!O$2:O$177),ROWS($1:168)))</f>
        <v/>
      </c>
      <c r="F168" s="51" t="str">
        <f t="array" aca="1" ref="F168" ca="1">IF(ROWS($1:168)&gt;SUBTOTAL(3,'Einzelwertung U12'!Q$2:Q$177),"",SMALL(IF(SUBTOTAL(3,INDIRECT("'Einzelwertung U12'!Q"&amp;ROW($2:$177))),'Einzelwertung U12'!Q$2:Q$177),ROWS($1:168)))</f>
        <v/>
      </c>
      <c r="G168" s="51" t="str">
        <f t="array" aca="1" ref="G168" ca="1">IF(ROWS($1:168)&gt;SUBTOTAL(3,'Einzelwertung U12'!S$2:S$177),"",IF(OR(A168&lt;&gt;"",B168&lt;&gt;"",C168&lt;&gt;"",D168&lt;&gt;"",E168&lt;&gt;"",F168&lt;&gt;""),SMALL(IF(SUBTOTAL(3,INDIRECT("'Einzelwertung U12'!S"&amp;ROW($2:$177))),'Einzelwertung U12'!S$2:S$177),ROWS($1:168)),""))</f>
        <v/>
      </c>
    </row>
    <row r="169" spans="1:7" x14ac:dyDescent="0.2">
      <c r="A169" s="51" t="str">
        <f t="array" aca="1" ref="A169" ca="1">IF(ROWS($1:169)&gt;SUBTOTAL(3,'Einzelwertung U12'!G$2:G$177),"",SMALL(IF(SUBTOTAL(3,INDIRECT("'Einzelwertung U12'!G"&amp;ROW($2:$177))),'Einzelwertung U12'!G$2:G$177),ROWS($1:169)))</f>
        <v/>
      </c>
      <c r="B169" s="51" t="str">
        <f t="array" aca="1" ref="B169" ca="1">IF(ROWS($1:169)&gt;SUBTOTAL(3,'Einzelwertung U12'!I$2:I$177),"",SMALL(IF(SUBTOTAL(3,INDIRECT("'Einzelwertung U12'!I"&amp;ROW($2:$177))),'Einzelwertung U12'!I$2:I$177),ROWS($1:169)))</f>
        <v/>
      </c>
      <c r="C169" s="51" t="str">
        <f t="array" aca="1" ref="C169" ca="1">IF(ROWS($1:169)&gt;SUBTOTAL(3,'Einzelwertung U12'!K$2:K$177),"",SMALL(IF(SUBTOTAL(3,INDIRECT("'Einzelwertung U12'!K"&amp;ROW($2:$177))),'Einzelwertung U12'!K$2:K$177),ROWS($1:169)))</f>
        <v/>
      </c>
      <c r="D169" s="51" t="str">
        <f t="array" aca="1" ref="D169" ca="1">IF(ROWS($1:169)&gt;SUBTOTAL(3,'Einzelwertung U12'!M$2:M$177),"",SMALL(IF(SUBTOTAL(3,INDIRECT("'Einzelwertung U12'!M"&amp;ROW($2:$177))),'Einzelwertung U12'!M$2:M$177),ROWS($1:169)))</f>
        <v/>
      </c>
      <c r="E169" s="51" t="str">
        <f t="array" aca="1" ref="E169" ca="1">IF(ROWS($1:169)&gt;SUBTOTAL(3,'Einzelwertung U12'!O$2:O$177),"",SMALL(IF(SUBTOTAL(3,INDIRECT("'Einzelwertung U12'!O"&amp;ROW($2:$177))),'Einzelwertung U12'!O$2:O$177),ROWS($1:169)))</f>
        <v/>
      </c>
      <c r="F169" s="51" t="str">
        <f t="array" aca="1" ref="F169" ca="1">IF(ROWS($1:169)&gt;SUBTOTAL(3,'Einzelwertung U12'!Q$2:Q$177),"",SMALL(IF(SUBTOTAL(3,INDIRECT("'Einzelwertung U12'!Q"&amp;ROW($2:$177))),'Einzelwertung U12'!Q$2:Q$177),ROWS($1:169)))</f>
        <v/>
      </c>
      <c r="G169" s="51" t="str">
        <f t="array" aca="1" ref="G169" ca="1">IF(ROWS($1:169)&gt;SUBTOTAL(3,'Einzelwertung U12'!S$2:S$177),"",IF(OR(A169&lt;&gt;"",B169&lt;&gt;"",C169&lt;&gt;"",D169&lt;&gt;"",E169&lt;&gt;"",F169&lt;&gt;""),SMALL(IF(SUBTOTAL(3,INDIRECT("'Einzelwertung U12'!S"&amp;ROW($2:$177))),'Einzelwertung U12'!S$2:S$177),ROWS($1:169)),""))</f>
        <v/>
      </c>
    </row>
    <row r="170" spans="1:7" x14ac:dyDescent="0.2">
      <c r="A170" s="51" t="str">
        <f t="array" aca="1" ref="A170" ca="1">IF(ROWS($1:170)&gt;SUBTOTAL(3,'Einzelwertung U12'!G$2:G$177),"",SMALL(IF(SUBTOTAL(3,INDIRECT("'Einzelwertung U12'!G"&amp;ROW($2:$177))),'Einzelwertung U12'!G$2:G$177),ROWS($1:170)))</f>
        <v/>
      </c>
      <c r="B170" s="51" t="str">
        <f t="array" aca="1" ref="B170" ca="1">IF(ROWS($1:170)&gt;SUBTOTAL(3,'Einzelwertung U12'!I$2:I$177),"",SMALL(IF(SUBTOTAL(3,INDIRECT("'Einzelwertung U12'!I"&amp;ROW($2:$177))),'Einzelwertung U12'!I$2:I$177),ROWS($1:170)))</f>
        <v/>
      </c>
      <c r="C170" s="51" t="str">
        <f t="array" aca="1" ref="C170" ca="1">IF(ROWS($1:170)&gt;SUBTOTAL(3,'Einzelwertung U12'!K$2:K$177),"",SMALL(IF(SUBTOTAL(3,INDIRECT("'Einzelwertung U12'!K"&amp;ROW($2:$177))),'Einzelwertung U12'!K$2:K$177),ROWS($1:170)))</f>
        <v/>
      </c>
      <c r="D170" s="51" t="str">
        <f t="array" aca="1" ref="D170" ca="1">IF(ROWS($1:170)&gt;SUBTOTAL(3,'Einzelwertung U12'!M$2:M$177),"",SMALL(IF(SUBTOTAL(3,INDIRECT("'Einzelwertung U12'!M"&amp;ROW($2:$177))),'Einzelwertung U12'!M$2:M$177),ROWS($1:170)))</f>
        <v/>
      </c>
      <c r="E170" s="51" t="str">
        <f t="array" aca="1" ref="E170" ca="1">IF(ROWS($1:170)&gt;SUBTOTAL(3,'Einzelwertung U12'!O$2:O$177),"",SMALL(IF(SUBTOTAL(3,INDIRECT("'Einzelwertung U12'!O"&amp;ROW($2:$177))),'Einzelwertung U12'!O$2:O$177),ROWS($1:170)))</f>
        <v/>
      </c>
      <c r="F170" s="51" t="str">
        <f t="array" aca="1" ref="F170" ca="1">IF(ROWS($1:170)&gt;SUBTOTAL(3,'Einzelwertung U12'!Q$2:Q$177),"",SMALL(IF(SUBTOTAL(3,INDIRECT("'Einzelwertung U12'!Q"&amp;ROW($2:$177))),'Einzelwertung U12'!Q$2:Q$177),ROWS($1:170)))</f>
        <v/>
      </c>
      <c r="G170" s="51" t="str">
        <f t="array" aca="1" ref="G170" ca="1">IF(ROWS($1:170)&gt;SUBTOTAL(3,'Einzelwertung U12'!S$2:S$177),"",IF(OR(A170&lt;&gt;"",B170&lt;&gt;"",C170&lt;&gt;"",D170&lt;&gt;"",E170&lt;&gt;"",F170&lt;&gt;""),SMALL(IF(SUBTOTAL(3,INDIRECT("'Einzelwertung U12'!S"&amp;ROW($2:$177))),'Einzelwertung U12'!S$2:S$177),ROWS($1:170)),""))</f>
        <v/>
      </c>
    </row>
    <row r="171" spans="1:7" x14ac:dyDescent="0.2">
      <c r="A171" s="51" t="str">
        <f t="array" aca="1" ref="A171" ca="1">IF(ROWS($1:171)&gt;SUBTOTAL(3,'Einzelwertung U12'!G$2:G$177),"",SMALL(IF(SUBTOTAL(3,INDIRECT("'Einzelwertung U12'!G"&amp;ROW($2:$177))),'Einzelwertung U12'!G$2:G$177),ROWS($1:171)))</f>
        <v/>
      </c>
      <c r="B171" s="51" t="str">
        <f t="array" aca="1" ref="B171" ca="1">IF(ROWS($1:171)&gt;SUBTOTAL(3,'Einzelwertung U12'!I$2:I$177),"",SMALL(IF(SUBTOTAL(3,INDIRECT("'Einzelwertung U12'!I"&amp;ROW($2:$177))),'Einzelwertung U12'!I$2:I$177),ROWS($1:171)))</f>
        <v/>
      </c>
      <c r="C171" s="51" t="str">
        <f t="array" aca="1" ref="C171" ca="1">IF(ROWS($1:171)&gt;SUBTOTAL(3,'Einzelwertung U12'!K$2:K$177),"",SMALL(IF(SUBTOTAL(3,INDIRECT("'Einzelwertung U12'!K"&amp;ROW($2:$177))),'Einzelwertung U12'!K$2:K$177),ROWS($1:171)))</f>
        <v/>
      </c>
      <c r="D171" s="51" t="str">
        <f t="array" aca="1" ref="D171" ca="1">IF(ROWS($1:171)&gt;SUBTOTAL(3,'Einzelwertung U12'!M$2:M$177),"",SMALL(IF(SUBTOTAL(3,INDIRECT("'Einzelwertung U12'!M"&amp;ROW($2:$177))),'Einzelwertung U12'!M$2:M$177),ROWS($1:171)))</f>
        <v/>
      </c>
      <c r="E171" s="51" t="str">
        <f t="array" aca="1" ref="E171" ca="1">IF(ROWS($1:171)&gt;SUBTOTAL(3,'Einzelwertung U12'!O$2:O$177),"",SMALL(IF(SUBTOTAL(3,INDIRECT("'Einzelwertung U12'!O"&amp;ROW($2:$177))),'Einzelwertung U12'!O$2:O$177),ROWS($1:171)))</f>
        <v/>
      </c>
      <c r="F171" s="51" t="str">
        <f t="array" aca="1" ref="F171" ca="1">IF(ROWS($1:171)&gt;SUBTOTAL(3,'Einzelwertung U12'!Q$2:Q$177),"",SMALL(IF(SUBTOTAL(3,INDIRECT("'Einzelwertung U12'!Q"&amp;ROW($2:$177))),'Einzelwertung U12'!Q$2:Q$177),ROWS($1:171)))</f>
        <v/>
      </c>
      <c r="G171" s="51" t="str">
        <f t="array" aca="1" ref="G171" ca="1">IF(ROWS($1:171)&gt;SUBTOTAL(3,'Einzelwertung U12'!S$2:S$177),"",IF(OR(A171&lt;&gt;"",B171&lt;&gt;"",C171&lt;&gt;"",D171&lt;&gt;"",E171&lt;&gt;"",F171&lt;&gt;""),SMALL(IF(SUBTOTAL(3,INDIRECT("'Einzelwertung U12'!S"&amp;ROW($2:$177))),'Einzelwertung U12'!S$2:S$177),ROWS($1:171)),""))</f>
        <v/>
      </c>
    </row>
    <row r="172" spans="1:7" x14ac:dyDescent="0.2">
      <c r="A172" s="51" t="str">
        <f t="array" aca="1" ref="A172" ca="1">IF(ROWS($1:172)&gt;SUBTOTAL(3,'Einzelwertung U12'!G$2:G$177),"",SMALL(IF(SUBTOTAL(3,INDIRECT("'Einzelwertung U12'!G"&amp;ROW($2:$177))),'Einzelwertung U12'!G$2:G$177),ROWS($1:172)))</f>
        <v/>
      </c>
      <c r="B172" s="51" t="str">
        <f t="array" aca="1" ref="B172" ca="1">IF(ROWS($1:172)&gt;SUBTOTAL(3,'Einzelwertung U12'!I$2:I$177),"",SMALL(IF(SUBTOTAL(3,INDIRECT("'Einzelwertung U12'!I"&amp;ROW($2:$177))),'Einzelwertung U12'!I$2:I$177),ROWS($1:172)))</f>
        <v/>
      </c>
      <c r="C172" s="51" t="str">
        <f t="array" aca="1" ref="C172" ca="1">IF(ROWS($1:172)&gt;SUBTOTAL(3,'Einzelwertung U12'!K$2:K$177),"",SMALL(IF(SUBTOTAL(3,INDIRECT("'Einzelwertung U12'!K"&amp;ROW($2:$177))),'Einzelwertung U12'!K$2:K$177),ROWS($1:172)))</f>
        <v/>
      </c>
      <c r="D172" s="51" t="str">
        <f t="array" aca="1" ref="D172" ca="1">IF(ROWS($1:172)&gt;SUBTOTAL(3,'Einzelwertung U12'!M$2:M$177),"",SMALL(IF(SUBTOTAL(3,INDIRECT("'Einzelwertung U12'!M"&amp;ROW($2:$177))),'Einzelwertung U12'!M$2:M$177),ROWS($1:172)))</f>
        <v/>
      </c>
      <c r="E172" s="51" t="str">
        <f t="array" aca="1" ref="E172" ca="1">IF(ROWS($1:172)&gt;SUBTOTAL(3,'Einzelwertung U12'!O$2:O$177),"",SMALL(IF(SUBTOTAL(3,INDIRECT("'Einzelwertung U12'!O"&amp;ROW($2:$177))),'Einzelwertung U12'!O$2:O$177),ROWS($1:172)))</f>
        <v/>
      </c>
      <c r="F172" s="51" t="str">
        <f t="array" aca="1" ref="F172" ca="1">IF(ROWS($1:172)&gt;SUBTOTAL(3,'Einzelwertung U12'!Q$2:Q$177),"",SMALL(IF(SUBTOTAL(3,INDIRECT("'Einzelwertung U12'!Q"&amp;ROW($2:$177))),'Einzelwertung U12'!Q$2:Q$177),ROWS($1:172)))</f>
        <v/>
      </c>
      <c r="G172" s="51" t="str">
        <f t="array" aca="1" ref="G172" ca="1">IF(ROWS($1:172)&gt;SUBTOTAL(3,'Einzelwertung U12'!S$2:S$177),"",IF(OR(A172&lt;&gt;"",B172&lt;&gt;"",C172&lt;&gt;"",D172&lt;&gt;"",E172&lt;&gt;"",F172&lt;&gt;""),SMALL(IF(SUBTOTAL(3,INDIRECT("'Einzelwertung U12'!S"&amp;ROW($2:$177))),'Einzelwertung U12'!S$2:S$177),ROWS($1:172)),""))</f>
        <v/>
      </c>
    </row>
    <row r="173" spans="1:7" x14ac:dyDescent="0.2">
      <c r="A173" s="51" t="str">
        <f t="array" aca="1" ref="A173" ca="1">IF(ROWS($1:173)&gt;SUBTOTAL(3,'Einzelwertung U12'!G$2:G$177),"",SMALL(IF(SUBTOTAL(3,INDIRECT("'Einzelwertung U12'!G"&amp;ROW($2:$177))),'Einzelwertung U12'!G$2:G$177),ROWS($1:173)))</f>
        <v/>
      </c>
      <c r="B173" s="51" t="str">
        <f t="array" aca="1" ref="B173" ca="1">IF(ROWS($1:173)&gt;SUBTOTAL(3,'Einzelwertung U12'!I$2:I$177),"",SMALL(IF(SUBTOTAL(3,INDIRECT("'Einzelwertung U12'!I"&amp;ROW($2:$177))),'Einzelwertung U12'!I$2:I$177),ROWS($1:173)))</f>
        <v/>
      </c>
      <c r="C173" s="51" t="str">
        <f t="array" aca="1" ref="C173" ca="1">IF(ROWS($1:173)&gt;SUBTOTAL(3,'Einzelwertung U12'!K$2:K$177),"",SMALL(IF(SUBTOTAL(3,INDIRECT("'Einzelwertung U12'!K"&amp;ROW($2:$177))),'Einzelwertung U12'!K$2:K$177),ROWS($1:173)))</f>
        <v/>
      </c>
      <c r="D173" s="51" t="str">
        <f t="array" aca="1" ref="D173" ca="1">IF(ROWS($1:173)&gt;SUBTOTAL(3,'Einzelwertung U12'!M$2:M$177),"",SMALL(IF(SUBTOTAL(3,INDIRECT("'Einzelwertung U12'!M"&amp;ROW($2:$177))),'Einzelwertung U12'!M$2:M$177),ROWS($1:173)))</f>
        <v/>
      </c>
      <c r="E173" s="51" t="str">
        <f t="array" aca="1" ref="E173" ca="1">IF(ROWS($1:173)&gt;SUBTOTAL(3,'Einzelwertung U12'!O$2:O$177),"",SMALL(IF(SUBTOTAL(3,INDIRECT("'Einzelwertung U12'!O"&amp;ROW($2:$177))),'Einzelwertung U12'!O$2:O$177),ROWS($1:173)))</f>
        <v/>
      </c>
      <c r="F173" s="51" t="str">
        <f t="array" aca="1" ref="F173" ca="1">IF(ROWS($1:173)&gt;SUBTOTAL(3,'Einzelwertung U12'!Q$2:Q$177),"",SMALL(IF(SUBTOTAL(3,INDIRECT("'Einzelwertung U12'!Q"&amp;ROW($2:$177))),'Einzelwertung U12'!Q$2:Q$177),ROWS($1:173)))</f>
        <v/>
      </c>
      <c r="G173" s="51" t="str">
        <f t="array" aca="1" ref="G173" ca="1">IF(ROWS($1:173)&gt;SUBTOTAL(3,'Einzelwertung U12'!S$2:S$177),"",IF(OR(A173&lt;&gt;"",B173&lt;&gt;"",C173&lt;&gt;"",D173&lt;&gt;"",E173&lt;&gt;"",F173&lt;&gt;""),SMALL(IF(SUBTOTAL(3,INDIRECT("'Einzelwertung U12'!S"&amp;ROW($2:$177))),'Einzelwertung U12'!S$2:S$177),ROWS($1:173)),""))</f>
        <v/>
      </c>
    </row>
    <row r="174" spans="1:7" x14ac:dyDescent="0.2">
      <c r="A174" s="51" t="str">
        <f t="array" aca="1" ref="A174" ca="1">IF(ROWS($1:174)&gt;SUBTOTAL(3,'Einzelwertung U12'!G$2:G$177),"",SMALL(IF(SUBTOTAL(3,INDIRECT("'Einzelwertung U12'!G"&amp;ROW($2:$177))),'Einzelwertung U12'!G$2:G$177),ROWS($1:174)))</f>
        <v/>
      </c>
      <c r="B174" s="51" t="str">
        <f t="array" aca="1" ref="B174" ca="1">IF(ROWS($1:174)&gt;SUBTOTAL(3,'Einzelwertung U12'!I$2:I$177),"",SMALL(IF(SUBTOTAL(3,INDIRECT("'Einzelwertung U12'!I"&amp;ROW($2:$177))),'Einzelwertung U12'!I$2:I$177),ROWS($1:174)))</f>
        <v/>
      </c>
      <c r="C174" s="51" t="str">
        <f t="array" aca="1" ref="C174" ca="1">IF(ROWS($1:174)&gt;SUBTOTAL(3,'Einzelwertung U12'!K$2:K$177),"",SMALL(IF(SUBTOTAL(3,INDIRECT("'Einzelwertung U12'!K"&amp;ROW($2:$177))),'Einzelwertung U12'!K$2:K$177),ROWS($1:174)))</f>
        <v/>
      </c>
      <c r="D174" s="51" t="str">
        <f t="array" aca="1" ref="D174" ca="1">IF(ROWS($1:174)&gt;SUBTOTAL(3,'Einzelwertung U12'!M$2:M$177),"",SMALL(IF(SUBTOTAL(3,INDIRECT("'Einzelwertung U12'!M"&amp;ROW($2:$177))),'Einzelwertung U12'!M$2:M$177),ROWS($1:174)))</f>
        <v/>
      </c>
      <c r="E174" s="51" t="str">
        <f t="array" aca="1" ref="E174" ca="1">IF(ROWS($1:174)&gt;SUBTOTAL(3,'Einzelwertung U12'!O$2:O$177),"",SMALL(IF(SUBTOTAL(3,INDIRECT("'Einzelwertung U12'!O"&amp;ROW($2:$177))),'Einzelwertung U12'!O$2:O$177),ROWS($1:174)))</f>
        <v/>
      </c>
      <c r="F174" s="51" t="str">
        <f t="array" aca="1" ref="F174" ca="1">IF(ROWS($1:174)&gt;SUBTOTAL(3,'Einzelwertung U12'!Q$2:Q$177),"",SMALL(IF(SUBTOTAL(3,INDIRECT("'Einzelwertung U12'!Q"&amp;ROW($2:$177))),'Einzelwertung U12'!Q$2:Q$177),ROWS($1:174)))</f>
        <v/>
      </c>
      <c r="G174" s="51" t="str">
        <f t="array" aca="1" ref="G174" ca="1">IF(ROWS($1:174)&gt;SUBTOTAL(3,'Einzelwertung U12'!S$2:S$177),"",IF(OR(A174&lt;&gt;"",B174&lt;&gt;"",C174&lt;&gt;"",D174&lt;&gt;"",E174&lt;&gt;"",F174&lt;&gt;""),SMALL(IF(SUBTOTAL(3,INDIRECT("'Einzelwertung U12'!S"&amp;ROW($2:$177))),'Einzelwertung U12'!S$2:S$177),ROWS($1:174)),""))</f>
        <v/>
      </c>
    </row>
    <row r="175" spans="1:7" x14ac:dyDescent="0.2">
      <c r="A175" s="51" t="str">
        <f t="array" aca="1" ref="A175" ca="1">IF(ROWS($1:175)&gt;SUBTOTAL(3,'Einzelwertung U12'!G$2:G$177),"",SMALL(IF(SUBTOTAL(3,INDIRECT("'Einzelwertung U12'!G"&amp;ROW($2:$177))),'Einzelwertung U12'!G$2:G$177),ROWS($1:175)))</f>
        <v/>
      </c>
      <c r="B175" s="51" t="str">
        <f t="array" aca="1" ref="B175" ca="1">IF(ROWS($1:175)&gt;SUBTOTAL(3,'Einzelwertung U12'!I$2:I$177),"",SMALL(IF(SUBTOTAL(3,INDIRECT("'Einzelwertung U12'!I"&amp;ROW($2:$177))),'Einzelwertung U12'!I$2:I$177),ROWS($1:175)))</f>
        <v/>
      </c>
      <c r="C175" s="51" t="str">
        <f t="array" aca="1" ref="C175" ca="1">IF(ROWS($1:175)&gt;SUBTOTAL(3,'Einzelwertung U12'!K$2:K$177),"",SMALL(IF(SUBTOTAL(3,INDIRECT("'Einzelwertung U12'!K"&amp;ROW($2:$177))),'Einzelwertung U12'!K$2:K$177),ROWS($1:175)))</f>
        <v/>
      </c>
      <c r="D175" s="51" t="str">
        <f t="array" aca="1" ref="D175" ca="1">IF(ROWS($1:175)&gt;SUBTOTAL(3,'Einzelwertung U12'!M$2:M$177),"",SMALL(IF(SUBTOTAL(3,INDIRECT("'Einzelwertung U12'!M"&amp;ROW($2:$177))),'Einzelwertung U12'!M$2:M$177),ROWS($1:175)))</f>
        <v/>
      </c>
      <c r="E175" s="51" t="str">
        <f t="array" aca="1" ref="E175" ca="1">IF(ROWS($1:175)&gt;SUBTOTAL(3,'Einzelwertung U12'!O$2:O$177),"",SMALL(IF(SUBTOTAL(3,INDIRECT("'Einzelwertung U12'!O"&amp;ROW($2:$177))),'Einzelwertung U12'!O$2:O$177),ROWS($1:175)))</f>
        <v/>
      </c>
      <c r="F175" s="51" t="str">
        <f t="array" aca="1" ref="F175" ca="1">IF(ROWS($1:175)&gt;SUBTOTAL(3,'Einzelwertung U12'!Q$2:Q$177),"",SMALL(IF(SUBTOTAL(3,INDIRECT("'Einzelwertung U12'!Q"&amp;ROW($2:$177))),'Einzelwertung U12'!Q$2:Q$177),ROWS($1:175)))</f>
        <v/>
      </c>
      <c r="G175" s="51" t="str">
        <f t="array" aca="1" ref="G175" ca="1">IF(ROWS($1:175)&gt;SUBTOTAL(3,'Einzelwertung U12'!S$2:S$177),"",IF(OR(A175&lt;&gt;"",B175&lt;&gt;"",C175&lt;&gt;"",D175&lt;&gt;"",E175&lt;&gt;"",F175&lt;&gt;""),SMALL(IF(SUBTOTAL(3,INDIRECT("'Einzelwertung U12'!S"&amp;ROW($2:$177))),'Einzelwertung U12'!S$2:S$177),ROWS($1:175)),""))</f>
        <v/>
      </c>
    </row>
    <row r="176" spans="1:7" x14ac:dyDescent="0.2">
      <c r="A176" s="51" t="str">
        <f t="array" aca="1" ref="A176" ca="1">IF(ROWS($1:176)&gt;SUBTOTAL(3,'Einzelwertung U12'!G$2:G$177),"",SMALL(IF(SUBTOTAL(3,INDIRECT("'Einzelwertung U12'!G"&amp;ROW($2:$177))),'Einzelwertung U12'!G$2:G$177),ROWS($1:176)))</f>
        <v/>
      </c>
      <c r="B176" s="51" t="str">
        <f t="array" aca="1" ref="B176" ca="1">IF(ROWS($1:176)&gt;SUBTOTAL(3,'Einzelwertung U12'!I$2:I$177),"",SMALL(IF(SUBTOTAL(3,INDIRECT("'Einzelwertung U12'!I"&amp;ROW($2:$177))),'Einzelwertung U12'!I$2:I$177),ROWS($1:176)))</f>
        <v/>
      </c>
      <c r="C176" s="51" t="str">
        <f t="array" aca="1" ref="C176" ca="1">IF(ROWS($1:176)&gt;SUBTOTAL(3,'Einzelwertung U12'!K$2:K$177),"",SMALL(IF(SUBTOTAL(3,INDIRECT("'Einzelwertung U12'!K"&amp;ROW($2:$177))),'Einzelwertung U12'!K$2:K$177),ROWS($1:176)))</f>
        <v/>
      </c>
      <c r="D176" s="51" t="str">
        <f t="array" aca="1" ref="D176" ca="1">IF(ROWS($1:176)&gt;SUBTOTAL(3,'Einzelwertung U12'!M$2:M$177),"",SMALL(IF(SUBTOTAL(3,INDIRECT("'Einzelwertung U12'!M"&amp;ROW($2:$177))),'Einzelwertung U12'!M$2:M$177),ROWS($1:176)))</f>
        <v/>
      </c>
      <c r="E176" s="51" t="str">
        <f t="array" aca="1" ref="E176" ca="1">IF(ROWS($1:176)&gt;SUBTOTAL(3,'Einzelwertung U12'!O$2:O$177),"",SMALL(IF(SUBTOTAL(3,INDIRECT("'Einzelwertung U12'!O"&amp;ROW($2:$177))),'Einzelwertung U12'!O$2:O$177),ROWS($1:176)))</f>
        <v/>
      </c>
      <c r="F176" s="51" t="str">
        <f t="array" aca="1" ref="F176" ca="1">IF(ROWS($1:176)&gt;SUBTOTAL(3,'Einzelwertung U12'!Q$2:Q$177),"",SMALL(IF(SUBTOTAL(3,INDIRECT("'Einzelwertung U12'!Q"&amp;ROW($2:$177))),'Einzelwertung U12'!Q$2:Q$177),ROWS($1:176)))</f>
        <v/>
      </c>
      <c r="G176" s="51" t="str">
        <f t="array" aca="1" ref="G176" ca="1">IF(ROWS($1:176)&gt;SUBTOTAL(3,'Einzelwertung U12'!S$2:S$177),"",IF(OR(A176&lt;&gt;"",B176&lt;&gt;"",C176&lt;&gt;"",D176&lt;&gt;"",E176&lt;&gt;"",F176&lt;&gt;""),SMALL(IF(SUBTOTAL(3,INDIRECT("'Einzelwertung U12'!S"&amp;ROW($2:$177))),'Einzelwertung U12'!S$2:S$177),ROWS($1:176)),""))</f>
        <v/>
      </c>
    </row>
    <row r="177" spans="1:7" x14ac:dyDescent="0.2">
      <c r="A177" s="51"/>
      <c r="B177" s="51"/>
      <c r="C177" s="51"/>
      <c r="D177" s="51"/>
      <c r="E177" s="51"/>
      <c r="F177" s="51"/>
      <c r="G177" s="51"/>
    </row>
  </sheetData>
  <pageMargins left="0.7" right="0.7" top="0.78740157499999996" bottom="0.78740157499999996" header="0.3" footer="0.3"/>
  <pageSetup paperSize="9" orientation="portrait" horizontalDpi="300" verticalDpi="300" r:id="rId1"/>
  <headerFooter>
    <oddFooter>&amp;R&amp;1#&amp;"Arial"&amp;9&amp;K737373Sensitivity: Private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"/>
  <sheetViews>
    <sheetView workbookViewId="0">
      <selection sqref="A1:E1048576"/>
    </sheetView>
  </sheetViews>
  <sheetFormatPr defaultColWidth="10.89453125" defaultRowHeight="15" x14ac:dyDescent="0.2"/>
  <sheetData>
    <row r="1" spans="1:5" x14ac:dyDescent="0.2">
      <c r="A1" s="45" t="s">
        <v>2</v>
      </c>
      <c r="B1" s="45" t="s">
        <v>58</v>
      </c>
      <c r="C1" t="s">
        <v>7</v>
      </c>
      <c r="D1" t="s">
        <v>6</v>
      </c>
      <c r="E1" t="s">
        <v>8</v>
      </c>
    </row>
    <row r="2" spans="1:5" x14ac:dyDescent="0.2">
      <c r="A2" s="248" t="str">
        <f>IF('U8'!G2="","",'U8'!G2)</f>
        <v>TSV Flitzer U8</v>
      </c>
      <c r="B2" s="248" t="str">
        <f>IF('U8'!H2="","",'U8'!H2)</f>
        <v/>
      </c>
      <c r="C2" t="str">
        <f>Wettkampfdaten!$A$3</f>
        <v>KiLa Wettkampf Altenstadt 2024</v>
      </c>
      <c r="D2" s="267" t="str">
        <f>Wettkampfdaten!$D$3</f>
        <v>08./09.06.2024</v>
      </c>
      <c r="E2" s="267" t="str">
        <f>Wettkampfdaten!$F$3</f>
        <v>Altenstadt</v>
      </c>
    </row>
    <row r="3" spans="1:5" x14ac:dyDescent="0.2">
      <c r="A3" s="248" t="str">
        <f>IF('U8'!G13="","",'U8'!G13)</f>
        <v>Altenstädter Minis</v>
      </c>
      <c r="B3" s="248" t="str">
        <f>IF('U8'!H13="","",'U8'!H13)</f>
        <v/>
      </c>
      <c r="C3" t="str">
        <f>Wettkampfdaten!$A$3</f>
        <v>KiLa Wettkampf Altenstadt 2024</v>
      </c>
      <c r="D3" s="267" t="str">
        <f>Wettkampfdaten!$D$3</f>
        <v>08./09.06.2024</v>
      </c>
      <c r="E3" s="267" t="str">
        <f>Wettkampfdaten!$F$3</f>
        <v>Altenstadt</v>
      </c>
    </row>
    <row r="4" spans="1:5" x14ac:dyDescent="0.2">
      <c r="A4" s="248" t="str">
        <f>IF('U8'!G24="","",'U8'!G24)</f>
        <v>Rote Teufel</v>
      </c>
      <c r="B4" s="248">
        <f>IF('U8'!H24="","",'U8'!H24)</f>
        <v>0</v>
      </c>
      <c r="C4" t="str">
        <f>Wettkampfdaten!$A$3</f>
        <v>KiLa Wettkampf Altenstadt 2024</v>
      </c>
      <c r="D4" s="267" t="str">
        <f>Wettkampfdaten!$D$3</f>
        <v>08./09.06.2024</v>
      </c>
      <c r="E4" s="267" t="str">
        <f>Wettkampfdaten!$F$3</f>
        <v>Altenstadt</v>
      </c>
    </row>
    <row r="5" spans="1:5" x14ac:dyDescent="0.2">
      <c r="A5" s="248" t="str">
        <f>IF('U8'!G35="","",'U8'!G35)</f>
        <v>Echzells jüngste KMS Kids</v>
      </c>
      <c r="B5" s="248" t="str">
        <f>IF('U8'!H35="","",'U8'!H35)</f>
        <v/>
      </c>
      <c r="C5" t="str">
        <f>Wettkampfdaten!$A$3</f>
        <v>KiLa Wettkampf Altenstadt 2024</v>
      </c>
      <c r="D5" s="267" t="str">
        <f>Wettkampfdaten!$D$3</f>
        <v>08./09.06.2024</v>
      </c>
      <c r="E5" s="267" t="str">
        <f>Wettkampfdaten!$F$3</f>
        <v>Altenstadt</v>
      </c>
    </row>
    <row r="6" spans="1:5" x14ac:dyDescent="0.2">
      <c r="A6" s="248" t="str">
        <f>IF('U8'!G46="","",'U8'!G46)</f>
        <v>Die Fun-Ball Raketen</v>
      </c>
      <c r="B6" s="248">
        <f>IF('U8'!H46="","",'U8'!H46)</f>
        <v>0</v>
      </c>
      <c r="C6" t="str">
        <f>Wettkampfdaten!$A$3</f>
        <v>KiLa Wettkampf Altenstadt 2024</v>
      </c>
      <c r="D6" s="267" t="str">
        <f>Wettkampfdaten!$D$3</f>
        <v>08./09.06.2024</v>
      </c>
      <c r="E6" s="267" t="str">
        <f>Wettkampfdaten!$F$3</f>
        <v>Altenstadt</v>
      </c>
    </row>
    <row r="7" spans="1:5" x14ac:dyDescent="0.2">
      <c r="A7" s="248" t="str">
        <f>IF('U8'!G57="","",'U8'!G57)</f>
        <v>Die schnellen Blitze</v>
      </c>
      <c r="B7" s="248">
        <f>IF('U8'!H57="","",'U8'!H57)</f>
        <v>0</v>
      </c>
      <c r="C7" t="str">
        <f>Wettkampfdaten!$A$3</f>
        <v>KiLa Wettkampf Altenstadt 2024</v>
      </c>
      <c r="D7" s="267" t="str">
        <f>Wettkampfdaten!$D$3</f>
        <v>08./09.06.2024</v>
      </c>
      <c r="E7" s="267" t="str">
        <f>Wettkampfdaten!$F$3</f>
        <v>Altenstadt</v>
      </c>
    </row>
    <row r="8" spans="1:5" x14ac:dyDescent="0.2">
      <c r="A8" s="248" t="str">
        <f>IF('U8'!G68="","",'U8'!G68)</f>
        <v/>
      </c>
      <c r="B8" s="248" t="str">
        <f>IF('U8'!H68="","",'U8'!H68)</f>
        <v/>
      </c>
      <c r="C8" t="str">
        <f>Wettkampfdaten!$A$3</f>
        <v>KiLa Wettkampf Altenstadt 2024</v>
      </c>
      <c r="D8" s="267" t="str">
        <f>Wettkampfdaten!$D$3</f>
        <v>08./09.06.2024</v>
      </c>
      <c r="E8" s="267" t="str">
        <f>Wettkampfdaten!$F$3</f>
        <v>Altenstadt</v>
      </c>
    </row>
    <row r="9" spans="1:5" x14ac:dyDescent="0.2">
      <c r="A9" s="248" t="str">
        <f>IF('U8'!G79="","",'U8'!G79)</f>
        <v/>
      </c>
      <c r="B9" s="248" t="str">
        <f>IF('U8'!H79="","",'U8'!H79)</f>
        <v/>
      </c>
      <c r="C9" t="str">
        <f>Wettkampfdaten!$A$3</f>
        <v>KiLa Wettkampf Altenstadt 2024</v>
      </c>
      <c r="D9" s="267" t="str">
        <f>Wettkampfdaten!$D$3</f>
        <v>08./09.06.2024</v>
      </c>
      <c r="E9" s="267" t="str">
        <f>Wettkampfdaten!$F$3</f>
        <v>Altenstadt</v>
      </c>
    </row>
    <row r="10" spans="1:5" x14ac:dyDescent="0.2">
      <c r="A10" s="248" t="str">
        <f>IF('U8'!G90="","",'U8'!G90)</f>
        <v/>
      </c>
      <c r="B10" s="248" t="str">
        <f>IF('U8'!H90="","",'U8'!H90)</f>
        <v/>
      </c>
      <c r="C10" t="str">
        <f>Wettkampfdaten!$A$3</f>
        <v>KiLa Wettkampf Altenstadt 2024</v>
      </c>
      <c r="D10" s="267" t="str">
        <f>Wettkampfdaten!$D$3</f>
        <v>08./09.06.2024</v>
      </c>
      <c r="E10" s="267" t="str">
        <f>Wettkampfdaten!$F$3</f>
        <v>Altenstadt</v>
      </c>
    </row>
    <row r="11" spans="1:5" x14ac:dyDescent="0.2">
      <c r="A11" s="248" t="str">
        <f>IF('U8'!G101="","",'U8'!G101)</f>
        <v/>
      </c>
      <c r="B11" s="248" t="str">
        <f>IF('U8'!H101="","",'U8'!H101)</f>
        <v/>
      </c>
      <c r="C11" t="str">
        <f>Wettkampfdaten!$A$3</f>
        <v>KiLa Wettkampf Altenstadt 2024</v>
      </c>
      <c r="D11" s="267" t="str">
        <f>Wettkampfdaten!$D$3</f>
        <v>08./09.06.2024</v>
      </c>
      <c r="E11" s="267" t="str">
        <f>Wettkampfdaten!$F$3</f>
        <v>Altenstadt</v>
      </c>
    </row>
    <row r="12" spans="1:5" x14ac:dyDescent="0.2">
      <c r="A12" s="248" t="str">
        <f>IF('U8'!G112="","",'U8'!G112)</f>
        <v/>
      </c>
      <c r="B12" s="248" t="str">
        <f>IF('U8'!H112="","",'U8'!H112)</f>
        <v/>
      </c>
      <c r="C12" t="str">
        <f>Wettkampfdaten!$A$3</f>
        <v>KiLa Wettkampf Altenstadt 2024</v>
      </c>
      <c r="D12" s="267" t="str">
        <f>Wettkampfdaten!$D$3</f>
        <v>08./09.06.2024</v>
      </c>
      <c r="E12" s="267" t="str">
        <f>Wettkampfdaten!$F$3</f>
        <v>Altenstadt</v>
      </c>
    </row>
    <row r="13" spans="1:5" x14ac:dyDescent="0.2">
      <c r="A13" s="248" t="str">
        <f>IF('U8'!G123="","",'U8'!G123)</f>
        <v/>
      </c>
      <c r="B13" s="248" t="str">
        <f>IF('U8'!H123="","",'U8'!H123)</f>
        <v/>
      </c>
      <c r="C13" t="str">
        <f>Wettkampfdaten!$A$3</f>
        <v>KiLa Wettkampf Altenstadt 2024</v>
      </c>
      <c r="D13" s="267" t="str">
        <f>Wettkampfdaten!$D$3</f>
        <v>08./09.06.2024</v>
      </c>
      <c r="E13" s="267" t="str">
        <f>Wettkampfdaten!$F$3</f>
        <v>Altenstadt</v>
      </c>
    </row>
    <row r="14" spans="1:5" x14ac:dyDescent="0.2">
      <c r="A14" s="248" t="str">
        <f>IF('U8'!G134="","",'U8'!G134)</f>
        <v/>
      </c>
      <c r="B14" s="248" t="str">
        <f>IF('U8'!H134="","",'U8'!H134)</f>
        <v/>
      </c>
      <c r="C14" t="str">
        <f>Wettkampfdaten!$A$3</f>
        <v>KiLa Wettkampf Altenstadt 2024</v>
      </c>
      <c r="D14" s="267" t="str">
        <f>Wettkampfdaten!$D$3</f>
        <v>08./09.06.2024</v>
      </c>
      <c r="E14" s="267" t="str">
        <f>Wettkampfdaten!$F$3</f>
        <v>Altenstadt</v>
      </c>
    </row>
    <row r="15" spans="1:5" x14ac:dyDescent="0.2">
      <c r="A15" s="248" t="str">
        <f>IF('U8'!G145="","",'U8'!G145)</f>
        <v/>
      </c>
      <c r="B15" s="248" t="str">
        <f>IF('U8'!H145="","",'U8'!H145)</f>
        <v/>
      </c>
      <c r="C15" t="str">
        <f>Wettkampfdaten!$A$3</f>
        <v>KiLa Wettkampf Altenstadt 2024</v>
      </c>
      <c r="D15" s="267" t="str">
        <f>Wettkampfdaten!$D$3</f>
        <v>08./09.06.2024</v>
      </c>
      <c r="E15" s="267" t="str">
        <f>Wettkampfdaten!$F$3</f>
        <v>Altenstadt</v>
      </c>
    </row>
    <row r="16" spans="1:5" x14ac:dyDescent="0.2">
      <c r="A16" s="248" t="str">
        <f>IF('U8'!G156="","",'U8'!G156)</f>
        <v/>
      </c>
      <c r="B16" s="248" t="str">
        <f>IF('U8'!H156="","",'U8'!H156)</f>
        <v/>
      </c>
      <c r="C16" t="str">
        <f>Wettkampfdaten!$A$3</f>
        <v>KiLa Wettkampf Altenstadt 2024</v>
      </c>
      <c r="D16" s="267" t="str">
        <f>Wettkampfdaten!$D$3</f>
        <v>08./09.06.2024</v>
      </c>
      <c r="E16" s="267" t="str">
        <f>Wettkampfdaten!$F$3</f>
        <v>Altenstadt</v>
      </c>
    </row>
    <row r="17" spans="1:5" x14ac:dyDescent="0.2">
      <c r="A17" s="248" t="str">
        <f>IF('U8'!G167="","",'U8'!G167)</f>
        <v/>
      </c>
      <c r="B17" s="248" t="str">
        <f>IF('U8'!H167="","",'U8'!H167)</f>
        <v/>
      </c>
      <c r="C17" t="str">
        <f>Wettkampfdaten!$A$3</f>
        <v>KiLa Wettkampf Altenstadt 2024</v>
      </c>
      <c r="D17" s="267" t="str">
        <f>Wettkampfdaten!$D$3</f>
        <v>08./09.06.2024</v>
      </c>
      <c r="E17" s="267" t="str">
        <f>Wettkampfdaten!$F$3</f>
        <v>Altenstadt</v>
      </c>
    </row>
    <row r="18" spans="1:5" x14ac:dyDescent="0.2">
      <c r="A18" s="45"/>
      <c r="B18" s="45"/>
      <c r="C18" s="35"/>
    </row>
    <row r="19" spans="1:5" x14ac:dyDescent="0.2">
      <c r="A19" s="35"/>
      <c r="B19" s="35"/>
      <c r="C19" s="35"/>
    </row>
  </sheetData>
  <sheetProtection password="C98D" sheet="1" objects="1" scenarios="1"/>
  <pageMargins left="0.7" right="0.7" top="0.78740157499999996" bottom="0.78740157499999996" header="0.3" footer="0.3"/>
  <pageSetup paperSize="9" orientation="portrait" r:id="rId1"/>
  <headerFooter>
    <oddFooter>&amp;R&amp;1#&amp;"Arial"&amp;9&amp;K737373Sensitivity: Private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7"/>
  <sheetViews>
    <sheetView workbookViewId="0">
      <selection activeCell="C6" sqref="C6"/>
    </sheetView>
  </sheetViews>
  <sheetFormatPr defaultColWidth="10.89453125" defaultRowHeight="15" x14ac:dyDescent="0.2"/>
  <cols>
    <col min="3" max="3" width="19.50390625" bestFit="1" customWidth="1"/>
  </cols>
  <sheetData>
    <row r="1" spans="1:5" x14ac:dyDescent="0.2">
      <c r="A1" s="45" t="s">
        <v>2</v>
      </c>
      <c r="B1" s="45" t="s">
        <v>58</v>
      </c>
      <c r="C1" t="s">
        <v>7</v>
      </c>
      <c r="D1" t="s">
        <v>6</v>
      </c>
      <c r="E1" t="s">
        <v>8</v>
      </c>
    </row>
    <row r="2" spans="1:5" x14ac:dyDescent="0.2">
      <c r="A2" s="248" t="str">
        <f>IF('U10'!G2="","",'U10'!G2)</f>
        <v>TSV Flitzer U10</v>
      </c>
      <c r="B2" s="248" t="str">
        <f>IF('U10'!H2="","",'U10'!H2)</f>
        <v/>
      </c>
      <c r="C2" t="str">
        <f>Wettkampfdaten!$A$3</f>
        <v>KiLa Wettkampf Altenstadt 2024</v>
      </c>
      <c r="D2" s="267" t="str">
        <f>Wettkampfdaten!$D$3</f>
        <v>08./09.06.2024</v>
      </c>
      <c r="E2" s="267" t="str">
        <f>Wettkampfdaten!$F$3</f>
        <v>Altenstadt</v>
      </c>
    </row>
    <row r="3" spans="1:5" x14ac:dyDescent="0.2">
      <c r="A3" s="248" t="str">
        <f>IF('U10'!G13="","",'U10'!G13)</f>
        <v>Echzells Junge Wilde 1</v>
      </c>
      <c r="B3" s="248">
        <f>IF('U10'!H13="","",'U10'!H13)</f>
        <v>0</v>
      </c>
      <c r="C3" t="str">
        <f>Wettkampfdaten!$A$3</f>
        <v>KiLa Wettkampf Altenstadt 2024</v>
      </c>
      <c r="D3" s="267" t="str">
        <f>Wettkampfdaten!$D$3</f>
        <v>08./09.06.2024</v>
      </c>
      <c r="E3" s="267" t="str">
        <f>Wettkampfdaten!$F$3</f>
        <v>Altenstadt</v>
      </c>
    </row>
    <row r="4" spans="1:5" x14ac:dyDescent="0.2">
      <c r="A4" s="248" t="str">
        <f>IF('U10'!G24="","",'U10'!G24)</f>
        <v>Echzells Junge Wilde 2</v>
      </c>
      <c r="B4" s="248">
        <f>IF('U10'!H24="","",'U10'!H24)</f>
        <v>0</v>
      </c>
      <c r="C4" t="str">
        <f>Wettkampfdaten!$A$3</f>
        <v>KiLa Wettkampf Altenstadt 2024</v>
      </c>
      <c r="D4" s="267" t="str">
        <f>Wettkampfdaten!$D$3</f>
        <v>08./09.06.2024</v>
      </c>
      <c r="E4" s="267" t="str">
        <f>Wettkampfdaten!$F$3</f>
        <v>Altenstadt</v>
      </c>
    </row>
    <row r="5" spans="1:5" x14ac:dyDescent="0.2">
      <c r="A5" s="248" t="str">
        <f>IF('U10'!G35="","",'U10'!G35)</f>
        <v>Dortelweiler Turbo Kids</v>
      </c>
      <c r="B5" s="248" t="str">
        <f>IF('U10'!H35="","",'U10'!H35)</f>
        <v/>
      </c>
      <c r="C5" t="str">
        <f>Wettkampfdaten!$A$3</f>
        <v>KiLa Wettkampf Altenstadt 2024</v>
      </c>
      <c r="D5" s="267" t="str">
        <f>Wettkampfdaten!$D$3</f>
        <v>08./09.06.2024</v>
      </c>
      <c r="E5" s="267" t="str">
        <f>Wettkampfdaten!$F$3</f>
        <v>Altenstadt</v>
      </c>
    </row>
    <row r="6" spans="1:5" x14ac:dyDescent="0.2">
      <c r="A6" s="248" t="str">
        <f>IF('U10'!G46="","",'U10'!G46)</f>
        <v>Die roten Teufel</v>
      </c>
      <c r="B6" s="248">
        <f>IF('U10'!H46="","",'U10'!H46)</f>
        <v>0</v>
      </c>
      <c r="C6" t="str">
        <f>Wettkampfdaten!$A$3</f>
        <v>KiLa Wettkampf Altenstadt 2024</v>
      </c>
      <c r="D6" s="267" t="str">
        <f>Wettkampfdaten!$D$3</f>
        <v>08./09.06.2024</v>
      </c>
      <c r="E6" s="267" t="str">
        <f>Wettkampfdaten!$F$3</f>
        <v>Altenstadt</v>
      </c>
    </row>
    <row r="7" spans="1:5" x14ac:dyDescent="0.2">
      <c r="A7" s="248" t="str">
        <f>IF('U10'!G57="","",'U10'!G57)</f>
        <v>Altenstädter Stoppelhopser</v>
      </c>
      <c r="B7" s="248">
        <f>IF('U10'!H57="","",'U10'!H57)</f>
        <v>0</v>
      </c>
      <c r="C7" t="str">
        <f>Wettkampfdaten!$A$3</f>
        <v>KiLa Wettkampf Altenstadt 2024</v>
      </c>
      <c r="D7" s="267" t="str">
        <f>Wettkampfdaten!$D$3</f>
        <v>08./09.06.2024</v>
      </c>
      <c r="E7" s="267" t="str">
        <f>Wettkampfdaten!$F$3</f>
        <v>Altenstadt</v>
      </c>
    </row>
    <row r="8" spans="1:5" x14ac:dyDescent="0.2">
      <c r="A8" s="248" t="str">
        <f>IF('U10'!G68="","",'U10'!G68)</f>
        <v>Die coolen Flitzer</v>
      </c>
      <c r="B8" s="248">
        <f>IF('U10'!H68="","",'U10'!H68)</f>
        <v>0</v>
      </c>
      <c r="C8" t="str">
        <f>Wettkampfdaten!$A$3</f>
        <v>KiLa Wettkampf Altenstadt 2024</v>
      </c>
      <c r="D8" s="267" t="str">
        <f>Wettkampfdaten!$D$3</f>
        <v>08./09.06.2024</v>
      </c>
      <c r="E8" s="267" t="str">
        <f>Wettkampfdaten!$F$3</f>
        <v>Altenstadt</v>
      </c>
    </row>
    <row r="9" spans="1:5" x14ac:dyDescent="0.2">
      <c r="A9" s="248" t="str">
        <f>IF('U10'!G79="","",'U10'!G79)</f>
        <v>LSC Blau-Bären</v>
      </c>
      <c r="B9" s="248" t="str">
        <f>IF('U10'!H79="","",'U10'!H79)</f>
        <v/>
      </c>
      <c r="C9" t="str">
        <f>Wettkampfdaten!$A$3</f>
        <v>KiLa Wettkampf Altenstadt 2024</v>
      </c>
      <c r="D9" s="267" t="str">
        <f>Wettkampfdaten!$D$3</f>
        <v>08./09.06.2024</v>
      </c>
      <c r="E9" s="267" t="str">
        <f>Wettkampfdaten!$F$3</f>
        <v>Altenstadt</v>
      </c>
    </row>
    <row r="10" spans="1:5" x14ac:dyDescent="0.2">
      <c r="A10" s="248" t="str">
        <f>IF('U10'!G90="","",'U10'!G90)</f>
        <v/>
      </c>
      <c r="B10" s="248" t="str">
        <f>IF('U10'!H90="","",'U10'!H90)</f>
        <v/>
      </c>
      <c r="C10" t="str">
        <f>Wettkampfdaten!$A$3</f>
        <v>KiLa Wettkampf Altenstadt 2024</v>
      </c>
      <c r="D10" s="267" t="str">
        <f>Wettkampfdaten!$D$3</f>
        <v>08./09.06.2024</v>
      </c>
      <c r="E10" s="267" t="str">
        <f>Wettkampfdaten!$F$3</f>
        <v>Altenstadt</v>
      </c>
    </row>
    <row r="11" spans="1:5" x14ac:dyDescent="0.2">
      <c r="A11" s="248" t="str">
        <f>IF('U10'!G101="","",'U10'!G101)</f>
        <v/>
      </c>
      <c r="B11" s="248" t="str">
        <f>IF('U10'!H101="","",'U10'!H101)</f>
        <v/>
      </c>
      <c r="C11" t="str">
        <f>Wettkampfdaten!$A$3</f>
        <v>KiLa Wettkampf Altenstadt 2024</v>
      </c>
      <c r="D11" s="267" t="str">
        <f>Wettkampfdaten!$D$3</f>
        <v>08./09.06.2024</v>
      </c>
      <c r="E11" s="267" t="str">
        <f>Wettkampfdaten!$F$3</f>
        <v>Altenstadt</v>
      </c>
    </row>
    <row r="12" spans="1:5" x14ac:dyDescent="0.2">
      <c r="A12" s="248" t="str">
        <f>IF('U10'!G112="","",'U10'!G112)</f>
        <v/>
      </c>
      <c r="B12" s="248" t="str">
        <f>IF('U10'!H112="","",'U10'!H112)</f>
        <v/>
      </c>
      <c r="C12" t="str">
        <f>Wettkampfdaten!$A$3</f>
        <v>KiLa Wettkampf Altenstadt 2024</v>
      </c>
      <c r="D12" s="267" t="str">
        <f>Wettkampfdaten!$D$3</f>
        <v>08./09.06.2024</v>
      </c>
      <c r="E12" s="267" t="str">
        <f>Wettkampfdaten!$F$3</f>
        <v>Altenstadt</v>
      </c>
    </row>
    <row r="13" spans="1:5" x14ac:dyDescent="0.2">
      <c r="A13" s="248" t="str">
        <f>IF('U10'!G123="","",'U10'!G123)</f>
        <v/>
      </c>
      <c r="B13" s="248" t="str">
        <f>IF('U10'!H123="","",'U10'!H123)</f>
        <v/>
      </c>
      <c r="C13" t="str">
        <f>Wettkampfdaten!$A$3</f>
        <v>KiLa Wettkampf Altenstadt 2024</v>
      </c>
      <c r="D13" s="267" t="str">
        <f>Wettkampfdaten!$D$3</f>
        <v>08./09.06.2024</v>
      </c>
      <c r="E13" s="267" t="str">
        <f>Wettkampfdaten!$F$3</f>
        <v>Altenstadt</v>
      </c>
    </row>
    <row r="14" spans="1:5" x14ac:dyDescent="0.2">
      <c r="A14" s="248" t="str">
        <f>IF('U10'!G134="","",'U10'!G134)</f>
        <v/>
      </c>
      <c r="B14" s="248" t="str">
        <f>IF('U10'!H134="","",'U10'!H134)</f>
        <v/>
      </c>
      <c r="C14" t="str">
        <f>Wettkampfdaten!$A$3</f>
        <v>KiLa Wettkampf Altenstadt 2024</v>
      </c>
      <c r="D14" s="267" t="str">
        <f>Wettkampfdaten!$D$3</f>
        <v>08./09.06.2024</v>
      </c>
      <c r="E14" s="267" t="str">
        <f>Wettkampfdaten!$F$3</f>
        <v>Altenstadt</v>
      </c>
    </row>
    <row r="15" spans="1:5" x14ac:dyDescent="0.2">
      <c r="A15" s="248" t="str">
        <f>IF('U10'!G145="","",'U10'!G145)</f>
        <v/>
      </c>
      <c r="B15" s="248" t="str">
        <f>IF('U10'!H145="","",'U10'!H145)</f>
        <v/>
      </c>
      <c r="C15" t="str">
        <f>Wettkampfdaten!$A$3</f>
        <v>KiLa Wettkampf Altenstadt 2024</v>
      </c>
      <c r="D15" s="267" t="str">
        <f>Wettkampfdaten!$D$3</f>
        <v>08./09.06.2024</v>
      </c>
      <c r="E15" s="267" t="str">
        <f>Wettkampfdaten!$F$3</f>
        <v>Altenstadt</v>
      </c>
    </row>
    <row r="16" spans="1:5" x14ac:dyDescent="0.2">
      <c r="A16" s="248" t="str">
        <f>IF('U10'!G156="","",'U10'!G156)</f>
        <v/>
      </c>
      <c r="B16" s="248" t="str">
        <f>IF('U10'!H156="","",'U10'!H156)</f>
        <v/>
      </c>
      <c r="C16" t="str">
        <f>Wettkampfdaten!$A$3</f>
        <v>KiLa Wettkampf Altenstadt 2024</v>
      </c>
      <c r="D16" s="267" t="str">
        <f>Wettkampfdaten!$D$3</f>
        <v>08./09.06.2024</v>
      </c>
      <c r="E16" s="267" t="str">
        <f>Wettkampfdaten!$F$3</f>
        <v>Altenstadt</v>
      </c>
    </row>
    <row r="17" spans="1:5" x14ac:dyDescent="0.2">
      <c r="A17" s="248" t="str">
        <f>IF('U10'!G167="","",'U10'!G167)</f>
        <v xml:space="preserve"> </v>
      </c>
      <c r="B17" s="248" t="str">
        <f>IF('U10'!H167="","",'U10'!H167)</f>
        <v/>
      </c>
      <c r="C17" t="str">
        <f>Wettkampfdaten!$A$3</f>
        <v>KiLa Wettkampf Altenstadt 2024</v>
      </c>
      <c r="D17" s="267" t="str">
        <f>Wettkampfdaten!$D$3</f>
        <v>08./09.06.2024</v>
      </c>
      <c r="E17" s="267" t="str">
        <f>Wettkampfdaten!$F$3</f>
        <v>Altenstadt</v>
      </c>
    </row>
  </sheetData>
  <sheetProtection password="C98D" sheet="1" objects="1" scenarios="1"/>
  <pageMargins left="0.7" right="0.7" top="0.78740157499999996" bottom="0.78740157499999996" header="0.3" footer="0.3"/>
  <pageSetup paperSize="9" orientation="portrait" horizontalDpi="300" verticalDpi="300" r:id="rId1"/>
  <headerFooter>
    <oddFooter>&amp;R&amp;1#&amp;"Arial"&amp;9&amp;K737373Sensitivity: Private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7"/>
  <sheetViews>
    <sheetView workbookViewId="0">
      <selection activeCell="G16" sqref="G16"/>
    </sheetView>
  </sheetViews>
  <sheetFormatPr defaultColWidth="10.89453125" defaultRowHeight="15" x14ac:dyDescent="0.2"/>
  <sheetData>
    <row r="1" spans="1:5" x14ac:dyDescent="0.2">
      <c r="A1" s="45" t="s">
        <v>2</v>
      </c>
      <c r="B1" s="45" t="s">
        <v>58</v>
      </c>
      <c r="C1" t="s">
        <v>7</v>
      </c>
      <c r="D1" t="s">
        <v>6</v>
      </c>
      <c r="E1" t="s">
        <v>8</v>
      </c>
    </row>
    <row r="2" spans="1:5" x14ac:dyDescent="0.2">
      <c r="A2" s="248" t="str">
        <f>IF('U12'!G2="","",'U12'!G2)</f>
        <v>TSV Flitzer U12</v>
      </c>
      <c r="B2" s="248" t="str">
        <f>IF('U12'!I2="","",'U12'!I2)</f>
        <v/>
      </c>
      <c r="C2" t="str">
        <f>Wettkampfdaten!$A$3</f>
        <v>KiLa Wettkampf Altenstadt 2024</v>
      </c>
      <c r="D2" s="267" t="str">
        <f>Wettkampfdaten!$D$3</f>
        <v>08./09.06.2024</v>
      </c>
      <c r="E2" s="267" t="str">
        <f>Wettkampfdaten!$F$3</f>
        <v>Altenstadt</v>
      </c>
    </row>
    <row r="3" spans="1:5" x14ac:dyDescent="0.2">
      <c r="A3" s="248" t="str">
        <f>IF('U12'!G13="","",'U12'!G13)</f>
        <v>Turbo Adler</v>
      </c>
      <c r="B3" s="248">
        <f>IF('U12'!I13="","",'U12'!I13)</f>
        <v>0</v>
      </c>
      <c r="C3" t="str">
        <f>Wettkampfdaten!$A$3</f>
        <v>KiLa Wettkampf Altenstadt 2024</v>
      </c>
      <c r="D3" s="267" t="str">
        <f>Wettkampfdaten!$D$3</f>
        <v>08./09.06.2024</v>
      </c>
      <c r="E3" s="267" t="str">
        <f>Wettkampfdaten!$F$3</f>
        <v>Altenstadt</v>
      </c>
    </row>
    <row r="4" spans="1:5" x14ac:dyDescent="0.2">
      <c r="A4" s="248" t="str">
        <f>IF('U12'!G24="","",'U12'!G24)</f>
        <v>Echzells 4. und 5. Klässler</v>
      </c>
      <c r="B4" s="248">
        <f>IF('U12'!I24="","",'U12'!I24)</f>
        <v>0</v>
      </c>
      <c r="C4" t="str">
        <f>Wettkampfdaten!$A$3</f>
        <v>KiLa Wettkampf Altenstadt 2024</v>
      </c>
      <c r="D4" s="267" t="str">
        <f>Wettkampfdaten!$D$3</f>
        <v>08./09.06.2024</v>
      </c>
      <c r="E4" s="267" t="str">
        <f>Wettkampfdaten!$F$3</f>
        <v>Altenstadt</v>
      </c>
    </row>
    <row r="5" spans="1:5" x14ac:dyDescent="0.2">
      <c r="A5" s="248" t="str">
        <f>IF('U12'!G35="","",'U12'!G35)</f>
        <v>Die Dortelweiler Super-Renner</v>
      </c>
      <c r="B5" s="248">
        <f>IF('U12'!I35="","",'U12'!I35)</f>
        <v>0</v>
      </c>
      <c r="C5" t="str">
        <f>Wettkampfdaten!$A$3</f>
        <v>KiLa Wettkampf Altenstadt 2024</v>
      </c>
      <c r="D5" s="267" t="str">
        <f>Wettkampfdaten!$D$3</f>
        <v>08./09.06.2024</v>
      </c>
      <c r="E5" s="267" t="str">
        <f>Wettkampfdaten!$F$3</f>
        <v>Altenstadt</v>
      </c>
    </row>
    <row r="6" spans="1:5" x14ac:dyDescent="0.2">
      <c r="A6" s="248" t="str">
        <f>IF('U12'!G46="","",'U12'!G46)</f>
        <v>Altenstädter WildKidzz</v>
      </c>
      <c r="B6" s="248" t="str">
        <f>IF('U12'!I46="","",'U12'!I46)</f>
        <v/>
      </c>
      <c r="C6" t="str">
        <f>Wettkampfdaten!$A$3</f>
        <v>KiLa Wettkampf Altenstadt 2024</v>
      </c>
      <c r="D6" s="267" t="str">
        <f>Wettkampfdaten!$D$3</f>
        <v>08./09.06.2024</v>
      </c>
      <c r="E6" s="267" t="str">
        <f>Wettkampfdaten!$F$3</f>
        <v>Altenstadt</v>
      </c>
    </row>
    <row r="7" spans="1:5" x14ac:dyDescent="0.2">
      <c r="A7" s="248" t="str">
        <f>IF('U12'!G57="","",'U12'!G57)</f>
        <v>LSC Blue Lightning</v>
      </c>
      <c r="B7" s="248">
        <f>IF('U12'!I57="","",'U12'!I57)</f>
        <v>0</v>
      </c>
      <c r="C7" t="str">
        <f>Wettkampfdaten!$A$3</f>
        <v>KiLa Wettkampf Altenstadt 2024</v>
      </c>
      <c r="D7" s="267" t="str">
        <f>Wettkampfdaten!$D$3</f>
        <v>08./09.06.2024</v>
      </c>
      <c r="E7" s="267" t="str">
        <f>Wettkampfdaten!$F$3</f>
        <v>Altenstadt</v>
      </c>
    </row>
    <row r="8" spans="1:5" x14ac:dyDescent="0.2">
      <c r="A8" s="248" t="str">
        <f>IF('U12'!G68="","",'U12'!G68)</f>
        <v/>
      </c>
      <c r="B8" s="248" t="str">
        <f>IF('U12'!I68="","",'U12'!I68)</f>
        <v/>
      </c>
      <c r="C8" t="str">
        <f>Wettkampfdaten!$A$3</f>
        <v>KiLa Wettkampf Altenstadt 2024</v>
      </c>
      <c r="D8" s="267" t="str">
        <f>Wettkampfdaten!$D$3</f>
        <v>08./09.06.2024</v>
      </c>
      <c r="E8" s="267" t="str">
        <f>Wettkampfdaten!$F$3</f>
        <v>Altenstadt</v>
      </c>
    </row>
    <row r="9" spans="1:5" x14ac:dyDescent="0.2">
      <c r="A9" s="248" t="str">
        <f>IF('U12'!G79="","",'U12'!G79)</f>
        <v/>
      </c>
      <c r="B9" s="248" t="str">
        <f>IF('U12'!I79="","",'U12'!I79)</f>
        <v/>
      </c>
      <c r="C9" t="str">
        <f>Wettkampfdaten!$A$3</f>
        <v>KiLa Wettkampf Altenstadt 2024</v>
      </c>
      <c r="D9" s="267" t="str">
        <f>Wettkampfdaten!$D$3</f>
        <v>08./09.06.2024</v>
      </c>
      <c r="E9" s="267" t="str">
        <f>Wettkampfdaten!$F$3</f>
        <v>Altenstadt</v>
      </c>
    </row>
    <row r="10" spans="1:5" x14ac:dyDescent="0.2">
      <c r="A10" s="248" t="str">
        <f>IF('U12'!G90="","",'U12'!G90)</f>
        <v/>
      </c>
      <c r="B10" s="248" t="str">
        <f>IF('U12'!I90="","",'U12'!I90)</f>
        <v/>
      </c>
      <c r="C10" t="str">
        <f>Wettkampfdaten!$A$3</f>
        <v>KiLa Wettkampf Altenstadt 2024</v>
      </c>
      <c r="D10" s="267" t="str">
        <f>Wettkampfdaten!$D$3</f>
        <v>08./09.06.2024</v>
      </c>
      <c r="E10" s="267" t="str">
        <f>Wettkampfdaten!$F$3</f>
        <v>Altenstadt</v>
      </c>
    </row>
    <row r="11" spans="1:5" x14ac:dyDescent="0.2">
      <c r="A11" s="248" t="str">
        <f>IF('U12'!G101="","",'U12'!G101)</f>
        <v/>
      </c>
      <c r="B11" s="248" t="str">
        <f>IF('U12'!I101="","",'U12'!I101)</f>
        <v/>
      </c>
      <c r="C11" t="str">
        <f>Wettkampfdaten!$A$3</f>
        <v>KiLa Wettkampf Altenstadt 2024</v>
      </c>
      <c r="D11" s="267" t="str">
        <f>Wettkampfdaten!$D$3</f>
        <v>08./09.06.2024</v>
      </c>
      <c r="E11" s="267" t="str">
        <f>Wettkampfdaten!$F$3</f>
        <v>Altenstadt</v>
      </c>
    </row>
    <row r="12" spans="1:5" x14ac:dyDescent="0.2">
      <c r="A12" s="248" t="str">
        <f>IF('U12'!G112="","",'U12'!G112)</f>
        <v/>
      </c>
      <c r="B12" s="248" t="str">
        <f>IF('U12'!I112="","",'U12'!I112)</f>
        <v/>
      </c>
      <c r="C12" t="str">
        <f>Wettkampfdaten!$A$3</f>
        <v>KiLa Wettkampf Altenstadt 2024</v>
      </c>
      <c r="D12" s="267" t="str">
        <f>Wettkampfdaten!$D$3</f>
        <v>08./09.06.2024</v>
      </c>
      <c r="E12" s="267" t="str">
        <f>Wettkampfdaten!$F$3</f>
        <v>Altenstadt</v>
      </c>
    </row>
    <row r="13" spans="1:5" x14ac:dyDescent="0.2">
      <c r="A13" s="248" t="str">
        <f>IF('U12'!G123="","",'U12'!G123)</f>
        <v/>
      </c>
      <c r="B13" s="248" t="str">
        <f>IF('U12'!I123="","",'U12'!I123)</f>
        <v/>
      </c>
      <c r="C13" t="str">
        <f>Wettkampfdaten!$A$3</f>
        <v>KiLa Wettkampf Altenstadt 2024</v>
      </c>
      <c r="D13" s="267" t="str">
        <f>Wettkampfdaten!$D$3</f>
        <v>08./09.06.2024</v>
      </c>
      <c r="E13" s="267" t="str">
        <f>Wettkampfdaten!$F$3</f>
        <v>Altenstadt</v>
      </c>
    </row>
    <row r="14" spans="1:5" x14ac:dyDescent="0.2">
      <c r="A14" s="248" t="str">
        <f>IF('U12'!G134="","",'U12'!G134)</f>
        <v/>
      </c>
      <c r="B14" s="248" t="str">
        <f>IF('U12'!I134="","",'U12'!I134)</f>
        <v/>
      </c>
      <c r="C14" t="str">
        <f>Wettkampfdaten!$A$3</f>
        <v>KiLa Wettkampf Altenstadt 2024</v>
      </c>
      <c r="D14" s="267" t="str">
        <f>Wettkampfdaten!$D$3</f>
        <v>08./09.06.2024</v>
      </c>
      <c r="E14" s="267" t="str">
        <f>Wettkampfdaten!$F$3</f>
        <v>Altenstadt</v>
      </c>
    </row>
    <row r="15" spans="1:5" x14ac:dyDescent="0.2">
      <c r="A15" s="248" t="str">
        <f>IF('U12'!G145="","",'U12'!G145)</f>
        <v/>
      </c>
      <c r="B15" s="248" t="str">
        <f>IF('U12'!I145="","",'U12'!I145)</f>
        <v/>
      </c>
      <c r="C15" t="str">
        <f>Wettkampfdaten!$A$3</f>
        <v>KiLa Wettkampf Altenstadt 2024</v>
      </c>
      <c r="D15" s="267" t="str">
        <f>Wettkampfdaten!$D$3</f>
        <v>08./09.06.2024</v>
      </c>
      <c r="E15" s="267" t="str">
        <f>Wettkampfdaten!$F$3</f>
        <v>Altenstadt</v>
      </c>
    </row>
    <row r="16" spans="1:5" x14ac:dyDescent="0.2">
      <c r="A16" s="248" t="str">
        <f>IF('U12'!G156="","",'U12'!G156)</f>
        <v/>
      </c>
      <c r="B16" s="248" t="str">
        <f>IF('U12'!I156="","",'U12'!I156)</f>
        <v/>
      </c>
      <c r="C16" t="str">
        <f>Wettkampfdaten!$A$3</f>
        <v>KiLa Wettkampf Altenstadt 2024</v>
      </c>
      <c r="D16" s="267" t="str">
        <f>Wettkampfdaten!$D$3</f>
        <v>08./09.06.2024</v>
      </c>
      <c r="E16" s="267" t="str">
        <f>Wettkampfdaten!$F$3</f>
        <v>Altenstadt</v>
      </c>
    </row>
    <row r="17" spans="1:5" x14ac:dyDescent="0.2">
      <c r="A17" s="248" t="str">
        <f>IF('U12'!G167="","",'U12'!G167)</f>
        <v/>
      </c>
      <c r="B17" s="248" t="str">
        <f>IF('U12'!I167="","",'U12'!I167)</f>
        <v/>
      </c>
      <c r="C17" t="str">
        <f>Wettkampfdaten!$A$3</f>
        <v>KiLa Wettkampf Altenstadt 2024</v>
      </c>
      <c r="D17" s="267" t="str">
        <f>Wettkampfdaten!$D$3</f>
        <v>08./09.06.2024</v>
      </c>
      <c r="E17" s="267" t="str">
        <f>Wettkampfdaten!$F$3</f>
        <v>Altenstadt</v>
      </c>
    </row>
  </sheetData>
  <sheetProtection password="C98D" sheet="1" objects="1" scenarios="1"/>
  <pageMargins left="0.7" right="0.7" top="0.78740157499999996" bottom="0.78740157499999996" header="0.3" footer="0.3"/>
  <pageSetup paperSize="9" orientation="portrait" horizontalDpi="300" verticalDpi="300" r:id="rId1"/>
  <headerFooter>
    <oddFooter>&amp;R&amp;1#&amp;"Arial"&amp;9&amp;K737373Sensitivity: Private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2"/>
  <sheetViews>
    <sheetView workbookViewId="0">
      <selection activeCell="G1" sqref="G1"/>
    </sheetView>
  </sheetViews>
  <sheetFormatPr defaultColWidth="10.89453125" defaultRowHeight="15" x14ac:dyDescent="0.2"/>
  <cols>
    <col min="1" max="1" width="13.5859375" bestFit="1" customWidth="1"/>
    <col min="2" max="2" width="19.1015625" customWidth="1"/>
    <col min="3" max="3" width="25.828125" bestFit="1" customWidth="1"/>
    <col min="4" max="4" width="23.13671875" customWidth="1"/>
    <col min="5" max="5" width="22.46484375" customWidth="1"/>
    <col min="6" max="6" width="23.5390625" customWidth="1"/>
    <col min="7" max="7" width="20.04296875" customWidth="1"/>
    <col min="8" max="8" width="21.92578125" customWidth="1"/>
    <col min="9" max="10" width="20.58203125" customWidth="1"/>
    <col min="11" max="11" width="19.50390625" customWidth="1"/>
    <col min="12" max="12" width="26.5" customWidth="1"/>
  </cols>
  <sheetData>
    <row r="1" spans="1:17" x14ac:dyDescent="0.2">
      <c r="A1" t="s">
        <v>73</v>
      </c>
      <c r="B1" t="str">
        <f>CONCATENATE('U8'!G2)</f>
        <v>TSV Flitzer U8</v>
      </c>
      <c r="C1" t="str">
        <f>CONCATENATE('U8'!G13)</f>
        <v>Altenstädter Minis</v>
      </c>
      <c r="D1" t="str">
        <f>CONCATENATE('U8'!G24)</f>
        <v>Rote Teufel</v>
      </c>
      <c r="E1" t="str">
        <f>CONCATENATE('U8'!G35)</f>
        <v>Echzells jüngste KMS Kids</v>
      </c>
      <c r="F1" t="str">
        <f>CONCATENATE('U8'!G46)</f>
        <v>Die Fun-Ball Raketen</v>
      </c>
      <c r="G1" t="str">
        <f>CONCATENATE('U10'!G57)</f>
        <v>Altenstädter Stoppelhopser</v>
      </c>
      <c r="H1" t="str">
        <f>CONCATENATE('U10'!G68)</f>
        <v>Die coolen Flitzer</v>
      </c>
      <c r="I1" t="str">
        <f>CONCATENATE('U10'!G79)</f>
        <v>LSC Blau-Bären</v>
      </c>
      <c r="J1" t="str">
        <f>CONCATENATE('U10'!G90)</f>
        <v/>
      </c>
      <c r="K1" t="str">
        <f>CONCATENATE('U10'!G101)</f>
        <v/>
      </c>
      <c r="L1" t="str">
        <f>CONCATENATE('U10'!G112)</f>
        <v/>
      </c>
      <c r="M1" t="str">
        <f>CONCATENATE('U10'!G123)</f>
        <v/>
      </c>
      <c r="N1" t="str">
        <f>CONCATENATE('U10'!G134)</f>
        <v/>
      </c>
      <c r="O1" t="str">
        <f>CONCATENATE('U10'!G145)</f>
        <v/>
      </c>
      <c r="P1" t="str">
        <f>CONCATENATE('U10'!G156)</f>
        <v/>
      </c>
      <c r="Q1" t="str">
        <f>CONCATENATE('U10'!G167)</f>
        <v xml:space="preserve"> </v>
      </c>
    </row>
    <row r="2" spans="1:17" x14ac:dyDescent="0.2">
      <c r="A2" t="s">
        <v>74</v>
      </c>
      <c r="B2" t="str">
        <f>CONCATENATE('U8'!D2," ",'U8'!C2)</f>
        <v>Janno Esslinger</v>
      </c>
      <c r="C2" t="str">
        <f>CONCATENATE('U8'!D13," ",'U8'!C13)</f>
        <v>Casian Ciobica</v>
      </c>
      <c r="D2" t="str">
        <f>CONCATENATE('U8'!D24," ",'U8'!C24)</f>
        <v>Jana Merten</v>
      </c>
      <c r="E2" t="str">
        <f>CONCATENATE('U8'!D35," ",'U8'!C35)</f>
        <v>Antea Elfes</v>
      </c>
      <c r="F2" t="str">
        <f>CONCATENATE('U8'!D46," ",'U8'!C46)</f>
        <v>Zahra Mohiya</v>
      </c>
      <c r="G2" t="str">
        <f>CONCATENATE('U10'!D57," ",'U10'!C57)</f>
        <v>Moritz Scherz</v>
      </c>
      <c r="H2" t="str">
        <f>CONCATENATE('U10'!D68," ",'U10'!C68)</f>
        <v>Ben Raiber</v>
      </c>
      <c r="I2" t="str">
        <f>CONCATENATE('U10'!D79," ",'U10'!C79)</f>
        <v>Aaron Dähling</v>
      </c>
      <c r="J2" t="str">
        <f>CONCATENATE('U10'!D90," ",'U10'!C90)</f>
        <v xml:space="preserve"> </v>
      </c>
      <c r="K2" t="str">
        <f>CONCATENATE('U10'!D101," ",'U10'!C101)</f>
        <v xml:space="preserve"> </v>
      </c>
      <c r="L2" t="str">
        <f>CONCATENATE('U10'!D112," ",'U10'!C112)</f>
        <v xml:space="preserve"> </v>
      </c>
      <c r="M2" t="str">
        <f>CONCATENATE('U10'!D123," ",'U10'!C123)</f>
        <v xml:space="preserve"> </v>
      </c>
      <c r="N2" t="str">
        <f>CONCATENATE('U10'!D134," ",'U10'!C134)</f>
        <v xml:space="preserve"> </v>
      </c>
      <c r="O2" t="str">
        <f>CONCATENATE('U10'!D145," ",'U10'!C145)</f>
        <v xml:space="preserve"> </v>
      </c>
      <c r="P2" t="str">
        <f>CONCATENATE('U10'!D156," ",'U10'!C156)</f>
        <v xml:space="preserve"> </v>
      </c>
      <c r="Q2" t="str">
        <f>CONCATENATE('U10'!D167," ",'U10'!C167)</f>
        <v xml:space="preserve"> </v>
      </c>
    </row>
    <row r="3" spans="1:17" x14ac:dyDescent="0.2">
      <c r="A3" t="s">
        <v>75</v>
      </c>
      <c r="B3" t="str">
        <f>CONCATENATE('U8'!D3," ",'U8'!C3)</f>
        <v>Leon Suckart</v>
      </c>
      <c r="C3" t="str">
        <f>CONCATENATE('U8'!D14," ",'U8'!C14)</f>
        <v>Emma Lehwald</v>
      </c>
      <c r="D3" t="str">
        <f>CONCATENATE('U8'!D25," ",'U8'!C25)</f>
        <v>Karolin Kröger</v>
      </c>
      <c r="E3" t="str">
        <f>CONCATENATE('U8'!D36," ",'U8'!C36)</f>
        <v>Ella Wiertelorz</v>
      </c>
      <c r="F3" t="str">
        <f>CONCATENATE('U8'!D47," ",'U8'!C47)</f>
        <v>Robel Tefera</v>
      </c>
      <c r="G3" t="str">
        <f>CONCATENATE('U10'!D58," ",'U10'!C58)</f>
        <v>Holly Höltl</v>
      </c>
      <c r="H3" t="str">
        <f>CONCATENATE('U10'!D69," ",'U10'!C69)</f>
        <v>Kilian Peter</v>
      </c>
      <c r="I3" t="str">
        <f>CONCATENATE('U10'!D80," ",'U10'!C80)</f>
        <v>Ivy Scheefers</v>
      </c>
      <c r="J3" t="str">
        <f>CONCATENATE('U10'!D91," ",'U10'!C91)</f>
        <v xml:space="preserve"> </v>
      </c>
      <c r="K3" t="str">
        <f>CONCATENATE('U10'!D102," ",'U10'!C102)</f>
        <v xml:space="preserve"> </v>
      </c>
      <c r="L3" t="str">
        <f>CONCATENATE('U10'!D113," ",'U10'!C113)</f>
        <v xml:space="preserve"> </v>
      </c>
      <c r="M3" t="str">
        <f>CONCATENATE('U10'!D124," ",'U10'!C124)</f>
        <v xml:space="preserve"> </v>
      </c>
      <c r="N3" t="str">
        <f>CONCATENATE('U10'!D135," ",'U10'!C135)</f>
        <v xml:space="preserve"> </v>
      </c>
      <c r="O3" t="str">
        <f>CONCATENATE('U10'!D146," ",'U10'!C146)</f>
        <v xml:space="preserve"> </v>
      </c>
      <c r="P3" t="str">
        <f>CONCATENATE('U10'!D157," ",'U10'!C157)</f>
        <v xml:space="preserve"> </v>
      </c>
      <c r="Q3" t="str">
        <f>CONCATENATE('U10'!D168," ",'U10'!C168)</f>
        <v xml:space="preserve"> </v>
      </c>
    </row>
    <row r="4" spans="1:17" x14ac:dyDescent="0.2">
      <c r="A4" t="s">
        <v>84</v>
      </c>
      <c r="B4" t="str">
        <f>CONCATENATE('U8'!D4," ",'U8'!C4)</f>
        <v>Jakob Okeke</v>
      </c>
      <c r="C4" t="str">
        <f>CONCATENATE('U8'!D15," ",'U8'!C15)</f>
        <v>Ida Loge</v>
      </c>
      <c r="D4" t="str">
        <f>CONCATENATE('U8'!D26," ",'U8'!C26)</f>
        <v>Selim Sulzbach</v>
      </c>
      <c r="E4" t="str">
        <f>CONCATENATE('U8'!D37," ",'U8'!C37)</f>
        <v>Felix Bönsel</v>
      </c>
      <c r="F4" t="str">
        <f>CONCATENATE('U8'!D48," ",'U8'!C48)</f>
        <v>Emma Munteanu</v>
      </c>
      <c r="G4" t="str">
        <f>CONCATENATE('U10'!D59," ",'U10'!C59)</f>
        <v>Anna Maiano</v>
      </c>
      <c r="H4" t="str">
        <f>CONCATENATE('U10'!D70," ",'U10'!C70)</f>
        <v>Emelie Welsch</v>
      </c>
      <c r="I4" t="str">
        <f>CONCATENATE('U10'!D81," ",'U10'!C81)</f>
        <v>Llith Beermann</v>
      </c>
      <c r="J4" t="str">
        <f>CONCATENATE('U10'!D92," ",'U10'!C92)</f>
        <v xml:space="preserve"> </v>
      </c>
      <c r="K4" t="str">
        <f>CONCATENATE('U10'!D103," ",'U10'!C103)</f>
        <v xml:space="preserve"> </v>
      </c>
      <c r="L4" t="str">
        <f>CONCATENATE('U10'!D114," ",'U10'!C114)</f>
        <v xml:space="preserve"> </v>
      </c>
      <c r="M4" t="str">
        <f>CONCATENATE('U10'!D125," ",'U10'!C125)</f>
        <v xml:space="preserve"> </v>
      </c>
      <c r="N4" t="str">
        <f>CONCATENATE('U10'!D136," ",'U10'!C136)</f>
        <v xml:space="preserve"> </v>
      </c>
      <c r="O4" t="str">
        <f>CONCATENATE('U10'!D147," ",'U10'!C147)</f>
        <v xml:space="preserve"> </v>
      </c>
      <c r="P4" t="str">
        <f>CONCATENATE('U10'!D158," ",'U10'!C158)</f>
        <v xml:space="preserve"> </v>
      </c>
      <c r="Q4" t="str">
        <f>CONCATENATE('U10'!D169," ",'U10'!C169)</f>
        <v xml:space="preserve"> </v>
      </c>
    </row>
    <row r="5" spans="1:17" x14ac:dyDescent="0.2">
      <c r="A5" t="s">
        <v>76</v>
      </c>
      <c r="B5" t="str">
        <f>CONCATENATE('U8'!D5," ",'U8'!C5)</f>
        <v>Chiara Staudt</v>
      </c>
      <c r="C5" t="str">
        <f>CONCATENATE('U8'!D16," ",'U8'!C16)</f>
        <v>Sena Ankisawi</v>
      </c>
      <c r="D5" t="str">
        <f>CONCATENATE('U8'!D27," ",'U8'!C27)</f>
        <v>Clara Handke</v>
      </c>
      <c r="E5" t="str">
        <f>CONCATENATE('U8'!D38," ",'U8'!C38)</f>
        <v>Matti Günther</v>
      </c>
      <c r="F5" t="str">
        <f>CONCATENATE('U8'!D49," ",'U8'!C49)</f>
        <v>Aron Dron</v>
      </c>
      <c r="G5" t="str">
        <f>CONCATENATE('U10'!D60," ",'U10'!C60)</f>
        <v>Kristina Muhin</v>
      </c>
      <c r="H5" t="str">
        <f>CONCATENATE('U10'!D71," ",'U10'!C71)</f>
        <v>Henri Bechthold</v>
      </c>
      <c r="I5" t="str">
        <f>CONCATENATE('U10'!D82," ",'U10'!C82)</f>
        <v>Linnea Bartels</v>
      </c>
      <c r="J5" t="str">
        <f>CONCATENATE('U10'!D93," ",'U10'!C93)</f>
        <v xml:space="preserve"> </v>
      </c>
      <c r="K5" t="str">
        <f>CONCATENATE('U10'!D104," ",'U10'!C104)</f>
        <v xml:space="preserve"> </v>
      </c>
      <c r="L5" t="str">
        <f>CONCATENATE('U10'!D115," ",'U10'!C115)</f>
        <v xml:space="preserve"> </v>
      </c>
      <c r="M5" t="str">
        <f>CONCATENATE('U10'!D126," ",'U10'!C126)</f>
        <v xml:space="preserve"> </v>
      </c>
      <c r="N5" t="str">
        <f>CONCATENATE('U10'!D137," ",'U10'!C137)</f>
        <v xml:space="preserve"> </v>
      </c>
      <c r="O5" t="str">
        <f>CONCATENATE('U10'!D148," ",'U10'!C148)</f>
        <v xml:space="preserve"> </v>
      </c>
      <c r="P5" t="str">
        <f>CONCATENATE('U10'!D159," ",'U10'!C159)</f>
        <v xml:space="preserve"> </v>
      </c>
      <c r="Q5" t="str">
        <f>CONCATENATE('U10'!D170," ",'U10'!C170)</f>
        <v xml:space="preserve"> </v>
      </c>
    </row>
    <row r="6" spans="1:17" x14ac:dyDescent="0.2">
      <c r="A6" t="s">
        <v>77</v>
      </c>
      <c r="B6" t="str">
        <f>CONCATENATE('U8'!D6," ",'U8'!C6)</f>
        <v>Felicia Staudt</v>
      </c>
      <c r="C6" t="str">
        <f>CONCATENATE('U8'!D17," ",'U8'!C17)</f>
        <v>Lalise Wakgari</v>
      </c>
      <c r="D6" t="str">
        <f>CONCATENATE('U8'!D28," ",'U8'!C28)</f>
        <v>Rafael Frank</v>
      </c>
      <c r="E6" t="str">
        <f>CONCATENATE('U8'!D39," ",'U8'!C39)</f>
        <v>Oskar Schnell</v>
      </c>
      <c r="F6" t="str">
        <f>CONCATENATE('U8'!D50," ",'U8'!C50)</f>
        <v>Lucas Bostanica</v>
      </c>
      <c r="G6" t="str">
        <f>CONCATENATE('U10'!D61," ",'U10'!C61)</f>
        <v>Nele Köhler</v>
      </c>
      <c r="H6" t="str">
        <f>CONCATENATE('U10'!D72," ",'U10'!C72)</f>
        <v>Leana Behnke</v>
      </c>
      <c r="I6" t="str">
        <f>CONCATENATE('U10'!D83," ",'U10'!C83)</f>
        <v>Max Wittmann</v>
      </c>
      <c r="J6" t="str">
        <f>CONCATENATE('U10'!D94," ",'U10'!C94)</f>
        <v xml:space="preserve"> </v>
      </c>
      <c r="K6" t="str">
        <f>CONCATENATE('U10'!D105," ",'U10'!C105)</f>
        <v xml:space="preserve"> </v>
      </c>
      <c r="L6" t="str">
        <f>CONCATENATE('U10'!D116," ",'U10'!C116)</f>
        <v xml:space="preserve"> </v>
      </c>
      <c r="M6" t="str">
        <f>CONCATENATE('U10'!D127," ",'U10'!C127)</f>
        <v xml:space="preserve"> </v>
      </c>
      <c r="N6" t="str">
        <f>CONCATENATE('U10'!D138," ",'U10'!C138)</f>
        <v xml:space="preserve"> </v>
      </c>
      <c r="O6" t="str">
        <f>CONCATENATE('U10'!D149," ",'U10'!C149)</f>
        <v xml:space="preserve"> </v>
      </c>
      <c r="P6" t="str">
        <f>CONCATENATE('U10'!D160," ",'U10'!C160)</f>
        <v xml:space="preserve"> </v>
      </c>
      <c r="Q6" t="str">
        <f>CONCATENATE('U10'!D171," ",'U10'!C171)</f>
        <v xml:space="preserve"> </v>
      </c>
    </row>
    <row r="7" spans="1:17" x14ac:dyDescent="0.2">
      <c r="A7" t="s">
        <v>78</v>
      </c>
      <c r="B7" t="str">
        <f>CONCATENATE('U8'!D7," ",'U8'!C7)</f>
        <v>Johannes Leu</v>
      </c>
      <c r="C7" t="str">
        <f>CONCATENATE('U8'!D18," ",'U8'!C18)</f>
        <v>Klara Trapp</v>
      </c>
      <c r="D7" t="str">
        <f>CONCATENATE('U8'!D29," ",'U8'!C29)</f>
        <v>Amelija Pauls</v>
      </c>
      <c r="E7" t="str">
        <f>CONCATENATE('U8'!D40," ",'U8'!C40)</f>
        <v>Kinga Barthel</v>
      </c>
      <c r="F7" t="str">
        <f>CONCATENATE('U8'!D51," ",'U8'!C51)</f>
        <v>Delina Barletta</v>
      </c>
      <c r="G7" t="str">
        <f>CONCATENATE('U10'!D62," ",'U10'!C62)</f>
        <v>Lilli Winterling</v>
      </c>
      <c r="H7" t="str">
        <f>CONCATENATE('U10'!D73," ",'U10'!C73)</f>
        <v>Mina Olbrich</v>
      </c>
      <c r="I7" t="str">
        <f>CONCATENATE('U10'!D84," ",'U10'!C84)</f>
        <v>Mio Parizek</v>
      </c>
      <c r="J7" t="str">
        <f>CONCATENATE('U10'!D95," ",'U10'!C95)</f>
        <v xml:space="preserve"> </v>
      </c>
      <c r="K7" t="str">
        <f>CONCATENATE('U10'!D106," ",'U10'!C106)</f>
        <v xml:space="preserve"> </v>
      </c>
      <c r="L7" t="str">
        <f>CONCATENATE('U10'!D117," ",'U10'!C117)</f>
        <v xml:space="preserve"> </v>
      </c>
      <c r="M7" t="str">
        <f>CONCATENATE('U10'!D128," ",'U10'!C128)</f>
        <v xml:space="preserve"> </v>
      </c>
      <c r="N7" t="str">
        <f>CONCATENATE('U10'!D139," ",'U10'!C139)</f>
        <v xml:space="preserve"> </v>
      </c>
      <c r="O7" t="str">
        <f>CONCATENATE('U10'!D150," ",'U10'!C150)</f>
        <v xml:space="preserve"> </v>
      </c>
      <c r="P7" t="str">
        <f>CONCATENATE('U10'!D161," ",'U10'!C161)</f>
        <v xml:space="preserve"> </v>
      </c>
      <c r="Q7" t="str">
        <f>CONCATENATE('U10'!D172," ",'U10'!C172)</f>
        <v xml:space="preserve"> </v>
      </c>
    </row>
    <row r="8" spans="1:17" x14ac:dyDescent="0.2">
      <c r="A8" t="s">
        <v>79</v>
      </c>
      <c r="B8" t="str">
        <f>CONCATENATE('U8'!D8," ",'U8'!C8)</f>
        <v>Amélie Schreiner</v>
      </c>
      <c r="C8" t="str">
        <f>CONCATENATE('U8'!D19," ",'U8'!C19)</f>
        <v>Lamar Cannon</v>
      </c>
      <c r="D8" t="str">
        <f>CONCATENATE('U8'!D30," ",'U8'!C30)</f>
        <v>Emilia Palmer</v>
      </c>
      <c r="E8" t="str">
        <f>CONCATENATE('U8'!D41," ",'U8'!C41)</f>
        <v>Rebeka Barthel</v>
      </c>
      <c r="F8" t="str">
        <f>CONCATENATE('U8'!D52," ",'U8'!C52)</f>
        <v>Smilla Braun</v>
      </c>
      <c r="G8" t="str">
        <f>CONCATENATE('U10'!D63," ",'U10'!C63)</f>
        <v>Lejan Kreuter</v>
      </c>
      <c r="H8" t="str">
        <f>CONCATENATE('U10'!D74," ",'U10'!C74)</f>
        <v xml:space="preserve"> </v>
      </c>
      <c r="I8" t="str">
        <f>CONCATENATE('U10'!D85," ",'U10'!C85)</f>
        <v>Nele Paetzold</v>
      </c>
      <c r="J8" t="str">
        <f>CONCATENATE('U10'!D96," ",'U10'!C96)</f>
        <v xml:space="preserve"> </v>
      </c>
      <c r="K8" t="str">
        <f>CONCATENATE('U10'!D107," ",'U10'!C107)</f>
        <v xml:space="preserve"> </v>
      </c>
      <c r="L8" t="str">
        <f>CONCATENATE('U10'!D118," ",'U10'!C118)</f>
        <v xml:space="preserve"> </v>
      </c>
      <c r="M8" t="str">
        <f>CONCATENATE('U10'!D129," ",'U10'!C129)</f>
        <v xml:space="preserve"> </v>
      </c>
      <c r="N8" t="str">
        <f>CONCATENATE('U10'!D140," ",'U10'!C140)</f>
        <v xml:space="preserve"> </v>
      </c>
      <c r="O8" t="str">
        <f>CONCATENATE('U10'!D151," ",'U10'!C151)</f>
        <v xml:space="preserve"> </v>
      </c>
      <c r="P8" t="str">
        <f>CONCATENATE('U10'!D162," ",'U10'!C162)</f>
        <v xml:space="preserve"> </v>
      </c>
      <c r="Q8" t="str">
        <f>CONCATENATE('U10'!D173," ",'U10'!C173)</f>
        <v xml:space="preserve"> </v>
      </c>
    </row>
    <row r="9" spans="1:17" x14ac:dyDescent="0.2">
      <c r="A9" t="s">
        <v>80</v>
      </c>
      <c r="B9" t="str">
        <f>CONCATENATE('U8'!D9," ",'U8'!C9)</f>
        <v>Malia Linde</v>
      </c>
      <c r="C9" t="str">
        <f>CONCATENATE('U8'!D20," ",'U8'!C20)</f>
        <v>Hannah Brzezina</v>
      </c>
      <c r="D9" t="str">
        <f>CONCATENATE('U8'!D31," ",'U8'!C31)</f>
        <v xml:space="preserve"> </v>
      </c>
      <c r="E9" t="str">
        <f>CONCATENATE('U8'!D42," ",'U8'!C42)</f>
        <v>Paul Noll</v>
      </c>
      <c r="F9" t="str">
        <f>CONCATENATE('U8'!D53," ",'U8'!C53)</f>
        <v>Amalia Klotz</v>
      </c>
      <c r="G9" t="str">
        <f>CONCATENATE('U10'!D64," ",'U10'!C64)</f>
        <v>Emmylou Heinzmann</v>
      </c>
      <c r="H9" t="str">
        <f>CONCATENATE('U10'!D75," ",'U10'!C75)</f>
        <v xml:space="preserve"> </v>
      </c>
      <c r="I9" t="str">
        <f>CONCATENATE('U10'!D86," ",'U10'!C86)</f>
        <v>Nicolas Jentsch</v>
      </c>
      <c r="J9" t="str">
        <f>CONCATENATE('U10'!D97," ",'U10'!C97)</f>
        <v xml:space="preserve"> </v>
      </c>
      <c r="K9" t="str">
        <f>CONCATENATE('U10'!D108," ",'U10'!C108)</f>
        <v xml:space="preserve"> </v>
      </c>
      <c r="L9" t="str">
        <f>CONCATENATE('U10'!D119," ",'U10'!C119)</f>
        <v xml:space="preserve"> </v>
      </c>
      <c r="M9" t="str">
        <f>CONCATENATE('U10'!D130," ",'U10'!C130)</f>
        <v xml:space="preserve"> </v>
      </c>
      <c r="N9" t="str">
        <f>CONCATENATE('U10'!D141," ",'U10'!C141)</f>
        <v xml:space="preserve"> </v>
      </c>
      <c r="O9" t="str">
        <f>CONCATENATE('U10'!D152," ",'U10'!C152)</f>
        <v xml:space="preserve"> </v>
      </c>
      <c r="P9" t="str">
        <f>CONCATENATE('U10'!D163," ",'U10'!C163)</f>
        <v xml:space="preserve"> </v>
      </c>
      <c r="Q9" t="str">
        <f>CONCATENATE('U10'!D174," ",'U10'!C174)</f>
        <v xml:space="preserve"> </v>
      </c>
    </row>
    <row r="10" spans="1:17" x14ac:dyDescent="0.2">
      <c r="A10" t="s">
        <v>81</v>
      </c>
      <c r="B10" t="str">
        <f>CONCATENATE('U8'!D10," ",'U8'!C10)</f>
        <v>Fern Kennedy</v>
      </c>
      <c r="C10" t="str">
        <f>CONCATENATE('U8'!D21," ",'U8'!C21)</f>
        <v>Gabriel Eisenberg</v>
      </c>
      <c r="D10" t="str">
        <f>CONCATENATE('U8'!D32," ",'U8'!C32)</f>
        <v xml:space="preserve"> </v>
      </c>
      <c r="E10" t="str">
        <f>CONCATENATE('U8'!D43," ",'U8'!C43)</f>
        <v>Jannik Fuhr</v>
      </c>
      <c r="F10" t="str">
        <f>CONCATENATE('U8'!D54," ",'U8'!C54)</f>
        <v>Paul Bengs</v>
      </c>
      <c r="G10" t="str">
        <f>CONCATENATE('U10'!D65," ",'U10'!C65)</f>
        <v>Melina Zarnke</v>
      </c>
      <c r="H10" t="str">
        <f>CONCATENATE('U10'!D76," ",'U10'!C76)</f>
        <v xml:space="preserve"> </v>
      </c>
      <c r="I10" t="str">
        <f>CONCATENATE('U10'!D87," ",'U10'!C87)</f>
        <v>Samuel Pompetzki</v>
      </c>
      <c r="J10" t="str">
        <f>CONCATENATE('U10'!D98," ",'U10'!C98)</f>
        <v xml:space="preserve"> </v>
      </c>
      <c r="K10" t="str">
        <f>CONCATENATE('U10'!D109," ",'U10'!C109)</f>
        <v xml:space="preserve"> </v>
      </c>
      <c r="L10" t="str">
        <f>CONCATENATE('U10'!D120," ",'U10'!C120)</f>
        <v xml:space="preserve"> </v>
      </c>
      <c r="M10" t="str">
        <f>CONCATENATE('U10'!D131," ",'U10'!C131)</f>
        <v xml:space="preserve"> </v>
      </c>
      <c r="N10" t="str">
        <f>CONCATENATE('U10'!D142," ",'U10'!C142)</f>
        <v xml:space="preserve"> </v>
      </c>
      <c r="O10" t="str">
        <f>CONCATENATE('U10'!D153," ",'U10'!C153)</f>
        <v xml:space="preserve"> </v>
      </c>
      <c r="P10" t="str">
        <f>CONCATENATE('U10'!D164," ",'U10'!C164)</f>
        <v xml:space="preserve"> </v>
      </c>
      <c r="Q10" t="str">
        <f>CONCATENATE('U10'!D175," ",'U10'!C175)</f>
        <v xml:space="preserve"> </v>
      </c>
    </row>
    <row r="11" spans="1:17" x14ac:dyDescent="0.2">
      <c r="A11" t="s">
        <v>82</v>
      </c>
      <c r="B11" t="str">
        <f>CONCATENATE('U8'!D11," ",'U8'!C11)</f>
        <v>Leon Harris</v>
      </c>
      <c r="C11" t="str">
        <f>CONCATENATE('U8'!D22," ",'U8'!C22)</f>
        <v>Rebecca Kunkel</v>
      </c>
      <c r="D11" t="str">
        <f>CONCATENATE('U8'!D33," ",'U8'!C33)</f>
        <v xml:space="preserve"> </v>
      </c>
      <c r="E11" t="str">
        <f>CONCATENATE('U8'!D44," ",'U8'!C44)</f>
        <v>Liam Gibus</v>
      </c>
      <c r="F11" t="str">
        <f>CONCATENATE('U8'!D55," ",'U8'!C55)</f>
        <v>Rosalie Crassell</v>
      </c>
      <c r="G11" t="str">
        <f>CONCATENATE('U10'!D66," ",'U10'!C66)</f>
        <v>Leo Ronneberger</v>
      </c>
      <c r="H11" t="str">
        <f>CONCATENATE('U10'!D77," ",'U10'!C77)</f>
        <v xml:space="preserve"> </v>
      </c>
      <c r="I11" t="str">
        <f>CONCATENATE('U10'!D88," ",'U10'!C88)</f>
        <v>Theresa Jentsch</v>
      </c>
      <c r="J11" t="str">
        <f>CONCATENATE('U10'!D99," ",'U10'!C99)</f>
        <v xml:space="preserve"> </v>
      </c>
      <c r="K11" t="str">
        <f>CONCATENATE('U10'!D110," ",'U10'!C110)</f>
        <v xml:space="preserve"> </v>
      </c>
      <c r="L11" t="str">
        <f>CONCATENATE('U10'!D121," ",'U10'!C121)</f>
        <v xml:space="preserve"> </v>
      </c>
      <c r="M11" t="str">
        <f>CONCATENATE('U10'!D132," ",'U10'!C132)</f>
        <v xml:space="preserve"> </v>
      </c>
      <c r="N11" t="str">
        <f>CONCATENATE('U10'!D143," ",'U10'!C143)</f>
        <v xml:space="preserve"> </v>
      </c>
      <c r="O11" t="str">
        <f>CONCATENATE('U10'!D154," ",'U10'!C154)</f>
        <v xml:space="preserve"> </v>
      </c>
      <c r="P11" t="str">
        <f>CONCATENATE('U10'!D165," ",'U10'!C165)</f>
        <v xml:space="preserve"> </v>
      </c>
      <c r="Q11" t="str">
        <f>CONCATENATE('U10'!D176," ",'U10'!C176)</f>
        <v xml:space="preserve"> </v>
      </c>
    </row>
    <row r="12" spans="1:17" x14ac:dyDescent="0.2">
      <c r="A12" t="s">
        <v>83</v>
      </c>
      <c r="B12" t="str">
        <f>CONCATENATE('U8'!D12," ",'U8'!C12)</f>
        <v>Luise Fritzi Schirach</v>
      </c>
      <c r="C12" t="str">
        <f>CONCATENATE('U8'!D23," ",'U8'!C23)</f>
        <v>Noah Nowak</v>
      </c>
      <c r="D12" t="str">
        <f>CONCATENATE('U8'!D34," ",'U8'!C34)</f>
        <v xml:space="preserve"> </v>
      </c>
      <c r="E12" t="str">
        <f>CONCATENATE('U8'!D45," ",'U8'!C45)</f>
        <v xml:space="preserve"> </v>
      </c>
      <c r="F12" t="str">
        <f>CONCATENATE('U8'!D56," ",'U8'!C56)</f>
        <v>Myroslav Shevchenko</v>
      </c>
      <c r="G12" t="str">
        <f>CONCATENATE('U10'!D67," ",'U10'!C67)</f>
        <v>Mats Lange</v>
      </c>
    </row>
  </sheetData>
  <pageMargins left="0.7" right="0.7" top="0.78740157499999996" bottom="0.78740157499999996" header="0.3" footer="0.3"/>
  <pageSetup paperSize="9" orientation="portrait" horizontalDpi="300" verticalDpi="300" r:id="rId1"/>
  <headerFooter>
    <oddFooter>&amp;R&amp;1#&amp;"Arial"&amp;9&amp;K737373Sensitivity: Private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13"/>
  <sheetViews>
    <sheetView workbookViewId="0"/>
  </sheetViews>
  <sheetFormatPr defaultColWidth="10.89453125" defaultRowHeight="15" x14ac:dyDescent="0.2"/>
  <cols>
    <col min="1" max="1" width="13.5859375" bestFit="1" customWidth="1"/>
    <col min="2" max="2" width="19.1015625" customWidth="1"/>
    <col min="3" max="3" width="25.828125" bestFit="1" customWidth="1"/>
    <col min="4" max="4" width="23.13671875" customWidth="1"/>
    <col min="5" max="5" width="22.46484375" customWidth="1"/>
    <col min="6" max="6" width="23.5390625" customWidth="1"/>
    <col min="7" max="7" width="20.04296875" customWidth="1"/>
    <col min="8" max="8" width="21.92578125" customWidth="1"/>
    <col min="9" max="10" width="20.58203125" customWidth="1"/>
    <col min="11" max="11" width="19.50390625" customWidth="1"/>
    <col min="12" max="12" width="26.5" customWidth="1"/>
  </cols>
  <sheetData>
    <row r="2" spans="1:17" x14ac:dyDescent="0.2">
      <c r="A2" t="s">
        <v>73</v>
      </c>
      <c r="B2" t="str">
        <f>CONCATENATE('U10'!G2)</f>
        <v>TSV Flitzer U10</v>
      </c>
      <c r="C2" t="str">
        <f>CONCATENATE('U10'!G13)</f>
        <v>Echzells Junge Wilde 1</v>
      </c>
      <c r="D2" t="str">
        <f>CONCATENATE('U10'!G24)</f>
        <v>Echzells Junge Wilde 2</v>
      </c>
      <c r="E2" t="str">
        <f>CONCATENATE('U10'!G35)</f>
        <v>Dortelweiler Turbo Kids</v>
      </c>
      <c r="F2" t="str">
        <f>CONCATENATE('U10'!G46)</f>
        <v>Die roten Teufel</v>
      </c>
      <c r="G2" t="str">
        <f>CONCATENATE('U10'!G57)</f>
        <v>Altenstädter Stoppelhopser</v>
      </c>
      <c r="H2" t="str">
        <f>CONCATENATE('U10'!G68)</f>
        <v>Die coolen Flitzer</v>
      </c>
      <c r="I2" t="str">
        <f>CONCATENATE('U10'!G79)</f>
        <v>LSC Blau-Bären</v>
      </c>
      <c r="J2" t="str">
        <f>CONCATENATE('U10'!G90)</f>
        <v/>
      </c>
      <c r="K2" t="str">
        <f>CONCATENATE('U10'!G101)</f>
        <v/>
      </c>
      <c r="L2" t="str">
        <f>CONCATENATE('U10'!G112)</f>
        <v/>
      </c>
      <c r="M2" t="str">
        <f>CONCATENATE('U10'!G123)</f>
        <v/>
      </c>
      <c r="N2" t="str">
        <f>CONCATENATE('U10'!G134)</f>
        <v/>
      </c>
      <c r="O2" t="str">
        <f>CONCATENATE('U10'!G145)</f>
        <v/>
      </c>
      <c r="P2" t="str">
        <f>CONCATENATE('U10'!G156)</f>
        <v/>
      </c>
      <c r="Q2" t="str">
        <f>CONCATENATE('U10'!G167)</f>
        <v xml:space="preserve"> </v>
      </c>
    </row>
    <row r="3" spans="1:17" x14ac:dyDescent="0.2">
      <c r="A3" t="s">
        <v>74</v>
      </c>
      <c r="B3" t="str">
        <f>CONCATENATE('U10'!D2," ",'U10'!C2)</f>
        <v>Hannah Dill</v>
      </c>
      <c r="C3" t="str">
        <f>CONCATENATE('U10'!D13," ",'U10'!C13)</f>
        <v>Niklas Wolf</v>
      </c>
      <c r="D3" t="str">
        <f>CONCATENATE('U10'!D24," ",'U10'!C24)</f>
        <v>Julian Keck</v>
      </c>
      <c r="E3" t="str">
        <f>CONCATENATE('U10'!D35," ",'U10'!C35)</f>
        <v>Miko Schneider</v>
      </c>
      <c r="F3" t="str">
        <f>CONCATENATE('U10'!D46," ",'U10'!C46)</f>
        <v>Gabriel Heidt</v>
      </c>
      <c r="G3" t="str">
        <f>CONCATENATE('U10'!D57," ",'U10'!C57)</f>
        <v>Moritz Scherz</v>
      </c>
      <c r="H3" t="str">
        <f>CONCATENATE('U10'!D68," ",'U10'!C68)</f>
        <v>Ben Raiber</v>
      </c>
      <c r="I3" t="str">
        <f>CONCATENATE('U10'!D79," ",'U10'!C79)</f>
        <v>Aaron Dähling</v>
      </c>
      <c r="J3" t="str">
        <f>CONCATENATE('U10'!D90," ",'U10'!C90)</f>
        <v xml:space="preserve"> </v>
      </c>
      <c r="K3" t="str">
        <f>CONCATENATE('U10'!D101," ",'U10'!C101)</f>
        <v xml:space="preserve"> </v>
      </c>
      <c r="L3" t="str">
        <f>CONCATENATE('U10'!D112," ",'U10'!C112)</f>
        <v xml:space="preserve"> </v>
      </c>
      <c r="M3" t="str">
        <f>CONCATENATE('U10'!D123," ",'U10'!C123)</f>
        <v xml:space="preserve"> </v>
      </c>
      <c r="N3" t="str">
        <f>CONCATENATE('U10'!D134," ",'U10'!C134)</f>
        <v xml:space="preserve"> </v>
      </c>
      <c r="O3" t="str">
        <f>CONCATENATE('U10'!D145," ",'U10'!C145)</f>
        <v xml:space="preserve"> </v>
      </c>
      <c r="P3" t="str">
        <f>CONCATENATE('U10'!D156," ",'U10'!C156)</f>
        <v xml:space="preserve"> </v>
      </c>
      <c r="Q3" t="str">
        <f>CONCATENATE('U10'!D167," ",'U10'!C167)</f>
        <v xml:space="preserve"> </v>
      </c>
    </row>
    <row r="4" spans="1:17" x14ac:dyDescent="0.2">
      <c r="A4" t="s">
        <v>75</v>
      </c>
      <c r="B4" t="str">
        <f>CONCATENATE('U10'!D3," ",'U10'!C3)</f>
        <v>Greta Morschett</v>
      </c>
      <c r="C4" t="str">
        <f>CONCATENATE('U10'!D14," ",'U10'!C14)</f>
        <v>Karl Scherrer</v>
      </c>
      <c r="D4" t="str">
        <f>CONCATENATE('U10'!D25," ",'U10'!C25)</f>
        <v>Liam Kanetzki</v>
      </c>
      <c r="E4" t="str">
        <f>CONCATENATE('U10'!D36," ",'U10'!C36)</f>
        <v>Kimo Küng</v>
      </c>
      <c r="F4" t="str">
        <f>CONCATENATE('U10'!D47," ",'U10'!C47)</f>
        <v>Ida Linde</v>
      </c>
      <c r="G4" t="str">
        <f>CONCATENATE('U10'!D58," ",'U10'!C58)</f>
        <v>Holly Höltl</v>
      </c>
      <c r="H4" t="str">
        <f>CONCATENATE('U10'!D69," ",'U10'!C69)</f>
        <v>Kilian Peter</v>
      </c>
      <c r="I4" t="str">
        <f>CONCATENATE('U10'!D80," ",'U10'!C80)</f>
        <v>Ivy Scheefers</v>
      </c>
      <c r="J4" t="str">
        <f>CONCATENATE('U10'!D91," ",'U10'!C91)</f>
        <v xml:space="preserve"> </v>
      </c>
      <c r="K4" t="str">
        <f>CONCATENATE('U10'!D102," ",'U10'!C102)</f>
        <v xml:space="preserve"> </v>
      </c>
      <c r="L4" t="str">
        <f>CONCATENATE('U10'!D113," ",'U10'!C113)</f>
        <v xml:space="preserve"> </v>
      </c>
      <c r="M4" t="str">
        <f>CONCATENATE('U10'!D124," ",'U10'!C124)</f>
        <v xml:space="preserve"> </v>
      </c>
      <c r="N4" t="str">
        <f>CONCATENATE('U10'!D135," ",'U10'!C135)</f>
        <v xml:space="preserve"> </v>
      </c>
      <c r="O4" t="str">
        <f>CONCATENATE('U10'!D146," ",'U10'!C146)</f>
        <v xml:space="preserve"> </v>
      </c>
      <c r="P4" t="str">
        <f>CONCATENATE('U10'!D157," ",'U10'!C157)</f>
        <v xml:space="preserve"> </v>
      </c>
      <c r="Q4" t="str">
        <f>CONCATENATE('U10'!D168," ",'U10'!C168)</f>
        <v xml:space="preserve"> </v>
      </c>
    </row>
    <row r="5" spans="1:17" x14ac:dyDescent="0.2">
      <c r="A5" t="s">
        <v>84</v>
      </c>
      <c r="B5" t="str">
        <f>CONCATENATE('U10'!D4," ",'U10'!C4)</f>
        <v>Milo Wiener</v>
      </c>
      <c r="C5" t="str">
        <f>CONCATENATE('U10'!D15," ",'U10'!C15)</f>
        <v>Ben Becker</v>
      </c>
      <c r="D5" t="str">
        <f>CONCATENATE('U10'!D26," ",'U10'!C26)</f>
        <v>Finn Schultheis</v>
      </c>
      <c r="E5" t="str">
        <f>CONCATENATE('U10'!D37," ",'U10'!C37)</f>
        <v>Laura Wissel</v>
      </c>
      <c r="F5" t="str">
        <f>CONCATENATE('U10'!D48," ",'U10'!C48)</f>
        <v>Jasmin Schwiete</v>
      </c>
      <c r="G5" t="str">
        <f>CONCATENATE('U10'!D59," ",'U10'!C59)</f>
        <v>Anna Maiano</v>
      </c>
      <c r="H5" t="str">
        <f>CONCATENATE('U10'!D70," ",'U10'!C70)</f>
        <v>Emelie Welsch</v>
      </c>
      <c r="I5" t="str">
        <f>CONCATENATE('U10'!D81," ",'U10'!C81)</f>
        <v>Llith Beermann</v>
      </c>
      <c r="J5" t="str">
        <f>CONCATENATE('U10'!D92," ",'U10'!C92)</f>
        <v xml:space="preserve"> </v>
      </c>
      <c r="K5" t="str">
        <f>CONCATENATE('U10'!D103," ",'U10'!C103)</f>
        <v xml:space="preserve"> </v>
      </c>
      <c r="L5" t="str">
        <f>CONCATENATE('U10'!D114," ",'U10'!C114)</f>
        <v xml:space="preserve"> </v>
      </c>
      <c r="M5" t="str">
        <f>CONCATENATE('U10'!D125," ",'U10'!C125)</f>
        <v xml:space="preserve"> </v>
      </c>
      <c r="N5" t="str">
        <f>CONCATENATE('U10'!D136," ",'U10'!C136)</f>
        <v xml:space="preserve"> </v>
      </c>
      <c r="O5" t="str">
        <f>CONCATENATE('U10'!D147," ",'U10'!C147)</f>
        <v xml:space="preserve"> </v>
      </c>
      <c r="P5" t="str">
        <f>CONCATENATE('U10'!D158," ",'U10'!C158)</f>
        <v xml:space="preserve"> </v>
      </c>
      <c r="Q5" t="str">
        <f>CONCATENATE('U10'!D169," ",'U10'!C169)</f>
        <v xml:space="preserve"> </v>
      </c>
    </row>
    <row r="6" spans="1:17" x14ac:dyDescent="0.2">
      <c r="A6" t="s">
        <v>76</v>
      </c>
      <c r="B6" t="str">
        <f>CONCATENATE('U10'!D5," ",'U10'!C5)</f>
        <v>Erik Michael</v>
      </c>
      <c r="C6" t="str">
        <f>CONCATENATE('U10'!D16," ",'U10'!C16)</f>
        <v>Marlo Poertner</v>
      </c>
      <c r="D6" t="str">
        <f>CONCATENATE('U10'!D27," ",'U10'!C27)</f>
        <v>Emma Reuter</v>
      </c>
      <c r="E6" t="str">
        <f>CONCATENATE('U10'!D38," ",'U10'!C38)</f>
        <v>Mayla Wolf</v>
      </c>
      <c r="F6" t="str">
        <f>CONCATENATE('U10'!D49," ",'U10'!C49)</f>
        <v>Elisa Reimann</v>
      </c>
      <c r="G6" t="str">
        <f>CONCATENATE('U10'!D60," ",'U10'!C60)</f>
        <v>Kristina Muhin</v>
      </c>
      <c r="H6" t="str">
        <f>CONCATENATE('U10'!D71," ",'U10'!C71)</f>
        <v>Henri Bechthold</v>
      </c>
      <c r="I6" t="str">
        <f>CONCATENATE('U10'!D82," ",'U10'!C82)</f>
        <v>Linnea Bartels</v>
      </c>
      <c r="J6" t="str">
        <f>CONCATENATE('U10'!D93," ",'U10'!C93)</f>
        <v xml:space="preserve"> </v>
      </c>
      <c r="K6" t="str">
        <f>CONCATENATE('U10'!D104," ",'U10'!C104)</f>
        <v xml:space="preserve"> </v>
      </c>
      <c r="L6" t="str">
        <f>CONCATENATE('U10'!D115," ",'U10'!C115)</f>
        <v xml:space="preserve"> </v>
      </c>
      <c r="M6" t="str">
        <f>CONCATENATE('U10'!D126," ",'U10'!C126)</f>
        <v xml:space="preserve"> </v>
      </c>
      <c r="N6" t="str">
        <f>CONCATENATE('U10'!D137," ",'U10'!C137)</f>
        <v xml:space="preserve"> </v>
      </c>
      <c r="O6" t="str">
        <f>CONCATENATE('U10'!D148," ",'U10'!C148)</f>
        <v xml:space="preserve"> </v>
      </c>
      <c r="P6" t="str">
        <f>CONCATENATE('U10'!D159," ",'U10'!C159)</f>
        <v xml:space="preserve"> </v>
      </c>
      <c r="Q6" t="str">
        <f>CONCATENATE('U10'!D170," ",'U10'!C170)</f>
        <v xml:space="preserve"> </v>
      </c>
    </row>
    <row r="7" spans="1:17" x14ac:dyDescent="0.2">
      <c r="A7" t="s">
        <v>77</v>
      </c>
      <c r="B7" t="str">
        <f>CONCATENATE('U10'!D6," ",'U10'!C6)</f>
        <v>Sophie Imbierowicz</v>
      </c>
      <c r="C7" t="str">
        <f>CONCATENATE('U10'!D17," ",'U10'!C17)</f>
        <v>Elli Freitag</v>
      </c>
      <c r="D7" t="str">
        <f>CONCATENATE('U10'!D28," ",'U10'!C28)</f>
        <v>Ida Günther</v>
      </c>
      <c r="E7" t="str">
        <f>CONCATENATE('U10'!D39," ",'U10'!C39)</f>
        <v>Tom Jordan</v>
      </c>
      <c r="F7" t="str">
        <f>CONCATENATE('U10'!D50," ",'U10'!C50)</f>
        <v>Tamara Höhler</v>
      </c>
      <c r="G7" t="str">
        <f>CONCATENATE('U10'!D61," ",'U10'!C61)</f>
        <v>Nele Köhler</v>
      </c>
      <c r="H7" t="str">
        <f>CONCATENATE('U10'!D72," ",'U10'!C72)</f>
        <v>Leana Behnke</v>
      </c>
      <c r="I7" t="str">
        <f>CONCATENATE('U10'!D83," ",'U10'!C83)</f>
        <v>Max Wittmann</v>
      </c>
      <c r="J7" t="str">
        <f>CONCATENATE('U10'!D94," ",'U10'!C94)</f>
        <v xml:space="preserve"> </v>
      </c>
      <c r="K7" t="str">
        <f>CONCATENATE('U10'!D105," ",'U10'!C105)</f>
        <v xml:space="preserve"> </v>
      </c>
      <c r="L7" t="str">
        <f>CONCATENATE('U10'!D116," ",'U10'!C116)</f>
        <v xml:space="preserve"> </v>
      </c>
      <c r="M7" t="str">
        <f>CONCATENATE('U10'!D127," ",'U10'!C127)</f>
        <v xml:space="preserve"> </v>
      </c>
      <c r="N7" t="str">
        <f>CONCATENATE('U10'!D138," ",'U10'!C138)</f>
        <v xml:space="preserve"> </v>
      </c>
      <c r="O7" t="str">
        <f>CONCATENATE('U10'!D149," ",'U10'!C149)</f>
        <v xml:space="preserve"> </v>
      </c>
      <c r="P7" t="str">
        <f>CONCATENATE('U10'!D160," ",'U10'!C160)</f>
        <v xml:space="preserve"> </v>
      </c>
      <c r="Q7" t="str">
        <f>CONCATENATE('U10'!D171," ",'U10'!C171)</f>
        <v xml:space="preserve"> </v>
      </c>
    </row>
    <row r="8" spans="1:17" x14ac:dyDescent="0.2">
      <c r="A8" t="s">
        <v>78</v>
      </c>
      <c r="B8" t="str">
        <f>CONCATENATE('U10'!D7," ",'U10'!C7)</f>
        <v>Hanna Lipowicz</v>
      </c>
      <c r="C8" t="str">
        <f>CONCATENATE('U10'!D18," ",'U10'!C18)</f>
        <v>Laura Balzer</v>
      </c>
      <c r="D8" t="str">
        <f>CONCATENATE('U10'!D29," ",'U10'!C29)</f>
        <v>Lenny Barthel</v>
      </c>
      <c r="E8" t="str">
        <f>CONCATENATE('U10'!D40," ",'U10'!C40)</f>
        <v>Polina Mamon</v>
      </c>
      <c r="F8" t="str">
        <f>CONCATENATE('U10'!D51," ",'U10'!C51)</f>
        <v>Ida Karow</v>
      </c>
      <c r="G8" t="str">
        <f>CONCATENATE('U10'!D62," ",'U10'!C62)</f>
        <v>Lilli Winterling</v>
      </c>
      <c r="H8" t="str">
        <f>CONCATENATE('U10'!D73," ",'U10'!C73)</f>
        <v>Mina Olbrich</v>
      </c>
      <c r="I8" t="str">
        <f>CONCATENATE('U10'!D84," ",'U10'!C84)</f>
        <v>Mio Parizek</v>
      </c>
      <c r="J8" t="str">
        <f>CONCATENATE('U10'!D95," ",'U10'!C95)</f>
        <v xml:space="preserve"> </v>
      </c>
      <c r="K8" t="str">
        <f>CONCATENATE('U10'!D106," ",'U10'!C106)</f>
        <v xml:space="preserve"> </v>
      </c>
      <c r="L8" t="str">
        <f>CONCATENATE('U10'!D117," ",'U10'!C117)</f>
        <v xml:space="preserve"> </v>
      </c>
      <c r="M8" t="str">
        <f>CONCATENATE('U10'!D128," ",'U10'!C128)</f>
        <v xml:space="preserve"> </v>
      </c>
      <c r="N8" t="str">
        <f>CONCATENATE('U10'!D139," ",'U10'!C139)</f>
        <v xml:space="preserve"> </v>
      </c>
      <c r="O8" t="str">
        <f>CONCATENATE('U10'!D150," ",'U10'!C150)</f>
        <v xml:space="preserve"> </v>
      </c>
      <c r="P8" t="str">
        <f>CONCATENATE('U10'!D161," ",'U10'!C161)</f>
        <v xml:space="preserve"> </v>
      </c>
      <c r="Q8" t="str">
        <f>CONCATENATE('U10'!D172," ",'U10'!C172)</f>
        <v xml:space="preserve"> </v>
      </c>
    </row>
    <row r="9" spans="1:17" x14ac:dyDescent="0.2">
      <c r="A9" t="s">
        <v>79</v>
      </c>
      <c r="B9" t="str">
        <f>CONCATENATE('U10'!D8," ",'U10'!C8)</f>
        <v>Arjona Trovillion</v>
      </c>
      <c r="C9" t="str">
        <f>CONCATENATE('U10'!D19," ",'U10'!C19)</f>
        <v>Mateo Elfes</v>
      </c>
      <c r="D9" t="str">
        <f>CONCATENATE('U10'!D30," ",'U10'!C30)</f>
        <v>Andre Gheorghiu</v>
      </c>
      <c r="E9" t="str">
        <f>CONCATENATE('U10'!D41," ",'U10'!C41)</f>
        <v>Nikita Mamon</v>
      </c>
      <c r="F9" t="str">
        <f>CONCATENATE('U10'!D52," ",'U10'!C52)</f>
        <v>Alexandra Kröger</v>
      </c>
      <c r="G9" t="str">
        <f>CONCATENATE('U10'!D63," ",'U10'!C63)</f>
        <v>Lejan Kreuter</v>
      </c>
      <c r="H9" t="str">
        <f>CONCATENATE('U10'!D74," ",'U10'!C74)</f>
        <v xml:space="preserve"> </v>
      </c>
      <c r="I9" t="str">
        <f>CONCATENATE('U10'!D85," ",'U10'!C85)</f>
        <v>Nele Paetzold</v>
      </c>
      <c r="J9" t="str">
        <f>CONCATENATE('U10'!D96," ",'U10'!C96)</f>
        <v xml:space="preserve"> </v>
      </c>
      <c r="K9" t="str">
        <f>CONCATENATE('U10'!D107," ",'U10'!C107)</f>
        <v xml:space="preserve"> </v>
      </c>
      <c r="L9" t="str">
        <f>CONCATENATE('U10'!D118," ",'U10'!C118)</f>
        <v xml:space="preserve"> </v>
      </c>
      <c r="M9" t="str">
        <f>CONCATENATE('U10'!D129," ",'U10'!C129)</f>
        <v xml:space="preserve"> </v>
      </c>
      <c r="N9" t="str">
        <f>CONCATENATE('U10'!D140," ",'U10'!C140)</f>
        <v xml:space="preserve"> </v>
      </c>
      <c r="O9" t="str">
        <f>CONCATENATE('U10'!D151," ",'U10'!C151)</f>
        <v xml:space="preserve"> </v>
      </c>
      <c r="P9" t="str">
        <f>CONCATENATE('U10'!D162," ",'U10'!C162)</f>
        <v xml:space="preserve"> </v>
      </c>
      <c r="Q9" t="str">
        <f>CONCATENATE('U10'!D173," ",'U10'!C173)</f>
        <v xml:space="preserve"> </v>
      </c>
    </row>
    <row r="10" spans="1:17" x14ac:dyDescent="0.2">
      <c r="A10" t="s">
        <v>80</v>
      </c>
      <c r="B10" t="str">
        <f>CONCATENATE('U10'!D9," ",'U10'!C9)</f>
        <v>Carlotta Berthold</v>
      </c>
      <c r="C10" t="str">
        <f>CONCATENATE('U10'!D20," ",'U10'!C20)</f>
        <v xml:space="preserve"> </v>
      </c>
      <c r="D10" t="str">
        <f>CONCATENATE('U10'!D31," ",'U10'!C31)</f>
        <v>Emily Hinkel</v>
      </c>
      <c r="E10" t="str">
        <f>CONCATENATE('U10'!D42," ",'U10'!C42)</f>
        <v>Sophia Haberland</v>
      </c>
      <c r="F10" t="str">
        <f>CONCATENATE('U10'!D53," ",'U10'!C53)</f>
        <v>Elena Bouratzidi</v>
      </c>
      <c r="G10" t="str">
        <f>CONCATENATE('U10'!D64," ",'U10'!C64)</f>
        <v>Emmylou Heinzmann</v>
      </c>
      <c r="H10" t="str">
        <f>CONCATENATE('U10'!D75," ",'U10'!C75)</f>
        <v xml:space="preserve"> </v>
      </c>
      <c r="I10" t="str">
        <f>CONCATENATE('U10'!D86," ",'U10'!C86)</f>
        <v>Nicolas Jentsch</v>
      </c>
      <c r="J10" t="str">
        <f>CONCATENATE('U10'!D97," ",'U10'!C97)</f>
        <v xml:space="preserve"> </v>
      </c>
      <c r="K10" t="str">
        <f>CONCATENATE('U10'!D108," ",'U10'!C108)</f>
        <v xml:space="preserve"> </v>
      </c>
      <c r="L10" t="str">
        <f>CONCATENATE('U10'!D119," ",'U10'!C119)</f>
        <v xml:space="preserve"> </v>
      </c>
      <c r="M10" t="str">
        <f>CONCATENATE('U10'!D130," ",'U10'!C130)</f>
        <v xml:space="preserve"> </v>
      </c>
      <c r="N10" t="str">
        <f>CONCATENATE('U10'!D141," ",'U10'!C141)</f>
        <v xml:space="preserve"> </v>
      </c>
      <c r="O10" t="str">
        <f>CONCATENATE('U10'!D152," ",'U10'!C152)</f>
        <v xml:space="preserve"> </v>
      </c>
      <c r="P10" t="str">
        <f>CONCATENATE('U10'!D163," ",'U10'!C163)</f>
        <v xml:space="preserve"> </v>
      </c>
      <c r="Q10" t="str">
        <f>CONCATENATE('U10'!D174," ",'U10'!C174)</f>
        <v xml:space="preserve"> </v>
      </c>
    </row>
    <row r="11" spans="1:17" x14ac:dyDescent="0.2">
      <c r="A11" t="s">
        <v>81</v>
      </c>
      <c r="B11" t="str">
        <f>CONCATENATE('U10'!D10," ",'U10'!C10)</f>
        <v>Valentin Bruder</v>
      </c>
      <c r="C11" t="str">
        <f>CONCATENATE('U10'!D21," ",'U10'!C21)</f>
        <v xml:space="preserve"> </v>
      </c>
      <c r="D11" t="str">
        <f>CONCATENATE('U10'!D32," ",'U10'!C32)</f>
        <v xml:space="preserve"> </v>
      </c>
      <c r="E11" t="str">
        <f>CONCATENATE('U10'!D43," ",'U10'!C43)</f>
        <v xml:space="preserve"> </v>
      </c>
      <c r="F11" t="str">
        <f>CONCATENATE('U10'!D54," ",'U10'!C54)</f>
        <v>Leo Takac</v>
      </c>
      <c r="G11" t="str">
        <f>CONCATENATE('U10'!D65," ",'U10'!C65)</f>
        <v>Melina Zarnke</v>
      </c>
      <c r="H11" t="str">
        <f>CONCATENATE('U10'!D76," ",'U10'!C76)</f>
        <v xml:space="preserve"> </v>
      </c>
      <c r="I11" t="str">
        <f>CONCATENATE('U10'!D87," ",'U10'!C87)</f>
        <v>Samuel Pompetzki</v>
      </c>
      <c r="J11" t="str">
        <f>CONCATENATE('U10'!D98," ",'U10'!C98)</f>
        <v xml:space="preserve"> </v>
      </c>
      <c r="K11" t="str">
        <f>CONCATENATE('U10'!D109," ",'U10'!C109)</f>
        <v xml:space="preserve"> </v>
      </c>
      <c r="L11" t="str">
        <f>CONCATENATE('U10'!D120," ",'U10'!C120)</f>
        <v xml:space="preserve"> </v>
      </c>
      <c r="M11" t="str">
        <f>CONCATENATE('U10'!D131," ",'U10'!C131)</f>
        <v xml:space="preserve"> </v>
      </c>
      <c r="N11" t="str">
        <f>CONCATENATE('U10'!D142," ",'U10'!C142)</f>
        <v xml:space="preserve"> </v>
      </c>
      <c r="O11" t="str">
        <f>CONCATENATE('U10'!D153," ",'U10'!C153)</f>
        <v xml:space="preserve"> </v>
      </c>
      <c r="P11" t="str">
        <f>CONCATENATE('U10'!D164," ",'U10'!C164)</f>
        <v xml:space="preserve"> </v>
      </c>
      <c r="Q11" t="str">
        <f>CONCATENATE('U10'!D175," ",'U10'!C175)</f>
        <v xml:space="preserve"> </v>
      </c>
    </row>
    <row r="12" spans="1:17" x14ac:dyDescent="0.2">
      <c r="A12" t="s">
        <v>82</v>
      </c>
      <c r="B12" t="str">
        <f>CONCATENATE('U10'!D11," ",'U10'!C11)</f>
        <v>Schêr Kilgin</v>
      </c>
      <c r="C12" t="str">
        <f>CONCATENATE('U10'!D22," ",'U10'!C22)</f>
        <v xml:space="preserve"> </v>
      </c>
      <c r="D12" t="str">
        <f>CONCATENATE('U10'!D33," ",'U10'!C33)</f>
        <v xml:space="preserve"> </v>
      </c>
      <c r="E12" t="str">
        <f>CONCATENATE('U10'!D44," ",'U10'!C44)</f>
        <v xml:space="preserve"> </v>
      </c>
      <c r="F12" t="str">
        <f>CONCATENATE('U10'!D55," ",'U10'!C55)</f>
        <v>Zoi Bouratzidi</v>
      </c>
      <c r="G12" t="str">
        <f>CONCATENATE('U10'!D66," ",'U10'!C66)</f>
        <v>Leo Ronneberger</v>
      </c>
      <c r="H12" t="str">
        <f>CONCATENATE('U10'!D77," ",'U10'!C77)</f>
        <v xml:space="preserve"> </v>
      </c>
      <c r="I12" t="str">
        <f>CONCATENATE('U10'!D88," ",'U10'!C88)</f>
        <v>Theresa Jentsch</v>
      </c>
      <c r="J12" t="str">
        <f>CONCATENATE('U10'!D99," ",'U10'!C99)</f>
        <v xml:space="preserve"> </v>
      </c>
      <c r="K12" t="str">
        <f>CONCATENATE('U10'!D110," ",'U10'!C110)</f>
        <v xml:space="preserve"> </v>
      </c>
      <c r="L12" t="str">
        <f>CONCATENATE('U10'!D121," ",'U10'!C121)</f>
        <v xml:space="preserve"> </v>
      </c>
      <c r="M12" t="str">
        <f>CONCATENATE('U10'!D132," ",'U10'!C132)</f>
        <v xml:space="preserve"> </v>
      </c>
      <c r="N12" t="str">
        <f>CONCATENATE('U10'!D143," ",'U10'!C143)</f>
        <v xml:space="preserve"> </v>
      </c>
      <c r="O12" t="str">
        <f>CONCATENATE('U10'!D154," ",'U10'!C154)</f>
        <v xml:space="preserve"> </v>
      </c>
      <c r="P12" t="str">
        <f>CONCATENATE('U10'!D165," ",'U10'!C165)</f>
        <v xml:space="preserve"> </v>
      </c>
      <c r="Q12" t="str">
        <f>CONCATENATE('U10'!D176," ",'U10'!C176)</f>
        <v xml:space="preserve"> </v>
      </c>
    </row>
    <row r="13" spans="1:17" x14ac:dyDescent="0.2">
      <c r="A13" t="s">
        <v>83</v>
      </c>
      <c r="B13" t="str">
        <f>CONCATENATE('U10'!D12," ",'U10'!C12)</f>
        <v>Mia Singh</v>
      </c>
      <c r="C13" t="str">
        <f>CONCATENATE('U10'!D23," ",'U10'!C23)</f>
        <v xml:space="preserve"> </v>
      </c>
      <c r="D13" t="str">
        <f>CONCATENATE('U10'!D34," ",'U10'!C34)</f>
        <v xml:space="preserve"> </v>
      </c>
      <c r="E13" t="str">
        <f>CONCATENATE('U10'!D45," ",'U10'!C45)</f>
        <v xml:space="preserve"> </v>
      </c>
      <c r="F13" t="str">
        <f>CONCATENATE('U10'!D56," ",'U10'!C56)</f>
        <v xml:space="preserve"> </v>
      </c>
      <c r="G13" t="str">
        <f>CONCATENATE('U10'!D67," ",'U10'!C67)</f>
        <v>Mats Lange</v>
      </c>
    </row>
  </sheetData>
  <pageMargins left="0.7" right="0.7" top="0.78740157499999996" bottom="0.78740157499999996" header="0.3" footer="0.3"/>
  <pageSetup paperSize="9" orientation="portrait" horizontalDpi="300" verticalDpi="300" r:id="rId1"/>
  <headerFooter>
    <oddFooter>&amp;R&amp;1#&amp;"Arial"&amp;9&amp;K737373Sensitivity: Private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ColWidth="10.89453125" defaultRowHeight="15" x14ac:dyDescent="0.2"/>
  <sheetData/>
  <pageMargins left="0.7" right="0.7" top="0.78740157499999996" bottom="0.78740157499999996" header="0.3" footer="0.3"/>
  <pageSetup paperSize="9" orientation="portrait" horizontalDpi="300" verticalDpi="300" r:id="rId1"/>
  <headerFooter>
    <oddFooter>&amp;R&amp;1#&amp;"Arial"&amp;9&amp;K737373Sensitivity: Private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Excel Android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Wettkampfdaten</vt:lpstr>
      <vt:lpstr>U8</vt:lpstr>
      <vt:lpstr>U10</vt:lpstr>
      <vt:lpstr>U12</vt:lpstr>
      <vt:lpstr>Auswertung U8</vt:lpstr>
      <vt:lpstr>Auswertung U10</vt:lpstr>
      <vt:lpstr>Auswertung U12</vt:lpstr>
      <vt:lpstr>Einzelwertung U12</vt:lpstr>
      <vt:lpstr>Hilfe</vt:lpstr>
      <vt:lpstr>Teams U8</vt:lpstr>
      <vt:lpstr>Teams U10</vt:lpstr>
      <vt:lpstr>Teams U12</vt:lpstr>
      <vt:lpstr>Dummy U8</vt:lpstr>
      <vt:lpstr>Dummy U10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Fröhlich</dc:creator>
  <cp:lastModifiedBy>leich</cp:lastModifiedBy>
  <cp:lastPrinted>2024-06-09T11:47:02Z</cp:lastPrinted>
  <dcterms:created xsi:type="dcterms:W3CDTF">2012-10-29T16:13:53Z</dcterms:created>
  <dcterms:modified xsi:type="dcterms:W3CDTF">2024-06-09T12:34:22Z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9085e22-298d-40fa-952d-6fd6b8283793_Enabled">
    <vt:lpwstr>true</vt:lpwstr>
  </property>
  <property fmtid="{D5CDD505-2E9C-101B-9397-08002B2CF9AE}" pid="3" name="MSIP_Label_d9085e22-298d-40fa-952d-6fd6b8283793_SetDate">
    <vt:lpwstr>2024-03-09T17:20:49Z</vt:lpwstr>
  </property>
  <property fmtid="{D5CDD505-2E9C-101B-9397-08002B2CF9AE}" pid="4" name="MSIP_Label_d9085e22-298d-40fa-952d-6fd6b8283793_Method">
    <vt:lpwstr>Privileged</vt:lpwstr>
  </property>
  <property fmtid="{D5CDD505-2E9C-101B-9397-08002B2CF9AE}" pid="5" name="MSIP_Label_d9085e22-298d-40fa-952d-6fd6b8283793_Name">
    <vt:lpwstr>d9085e22-298d-40fa-952d-6fd6b8283793</vt:lpwstr>
  </property>
  <property fmtid="{D5CDD505-2E9C-101B-9397-08002B2CF9AE}" pid="6" name="MSIP_Label_d9085e22-298d-40fa-952d-6fd6b8283793_SiteId">
    <vt:lpwstr>ce5330fc-da76-4db0-8b83-9dfdd963f09a</vt:lpwstr>
  </property>
  <property fmtid="{D5CDD505-2E9C-101B-9397-08002B2CF9AE}" pid="7" name="MSIP_Label_d9085e22-298d-40fa-952d-6fd6b8283793_ActionId">
    <vt:lpwstr>15606ad8-017b-4a41-b674-95eb27b94e28</vt:lpwstr>
  </property>
  <property fmtid="{D5CDD505-2E9C-101B-9397-08002B2CF9AE}" pid="8" name="MSIP_Label_d9085e22-298d-40fa-952d-6fd6b8283793_ContentBits">
    <vt:lpwstr>2</vt:lpwstr>
  </property>
</Properties>
</file>